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854" firstSheet="5" activeTab="6"/>
  </bookViews>
  <sheets>
    <sheet name="ปกหลัก" sheetId="1" r:id="rId1"/>
    <sheet name="สารบัญ หลัก" sheetId="2" r:id="rId2"/>
    <sheet name="คำชี้แจง" sheetId="3" r:id="rId3"/>
    <sheet name="ปก" sheetId="4" r:id="rId4"/>
    <sheet name="คำนำ" sheetId="5" r:id="rId5"/>
    <sheet name="ตอนที่ 3.1" sheetId="6" r:id="rId6"/>
    <sheet name="ตอนที่ 3.2" sheetId="7" r:id="rId7"/>
    <sheet name="ตอนที่ 3.3" sheetId="8" r:id="rId8"/>
  </sheets>
  <definedNames>
    <definedName name="_xlnm.Print_Area" localSheetId="6">'ตอนที่ 3.2'!$A$1:$J$40</definedName>
    <definedName name="_xlnm.Print_Area" localSheetId="7">'ตอนที่ 3.3'!$A$1:$P$192</definedName>
    <definedName name="_xlnm.Print_Titles" localSheetId="7">'ตอนที่ 3.3'!$5:$7</definedName>
  </definedNames>
  <calcPr fullCalcOnLoad="1"/>
</workbook>
</file>

<file path=xl/sharedStrings.xml><?xml version="1.0" encoding="utf-8"?>
<sst xmlns="http://schemas.openxmlformats.org/spreadsheetml/2006/main" count="491" uniqueCount="392">
  <si>
    <t>แผนปฏิบัติราชการ</t>
  </si>
  <si>
    <t>ของ</t>
  </si>
  <si>
    <t xml:space="preserve">สำนักงานคณะกรรมการการอาชีวศึกษา   </t>
  </si>
  <si>
    <t>กระทรวงศึกษาธิการ</t>
  </si>
  <si>
    <t>คำนำ</t>
  </si>
  <si>
    <t>สารบัญ</t>
  </si>
  <si>
    <t xml:space="preserve">                       ฝ่ายแผนงานและความร่วมมือ</t>
  </si>
  <si>
    <t xml:space="preserve">                      วิทยาลัยการอาชีพเกาะคา</t>
  </si>
  <si>
    <t>เรื่อง/รายการ</t>
  </si>
  <si>
    <t>หน้า</t>
  </si>
  <si>
    <t>ข้อมูลบุคลากรของสถานศึกษา</t>
  </si>
  <si>
    <t>ภาคผนวก</t>
  </si>
  <si>
    <t>คำชี้แจง และแนวปฏิบัติ</t>
  </si>
  <si>
    <t xml:space="preserve">การจัดทำแผนปฏิบัติราชการประจำปี </t>
  </si>
  <si>
    <t>ก.</t>
  </si>
  <si>
    <t>คำชี้แจง</t>
  </si>
  <si>
    <t>ข.</t>
  </si>
  <si>
    <t>องค์ประกอบของเอกสารแผนปฏิบัติราชการประจำปี</t>
  </si>
  <si>
    <t>ปก</t>
  </si>
  <si>
    <t>ส่วนที่ 1</t>
  </si>
  <si>
    <t>บทนำ</t>
  </si>
  <si>
    <t>ส่วนที่ 2</t>
  </si>
  <si>
    <t>ปรัชญา/วิสัยทัศน์/พันธกิจ/อัตลักษณ์/เอกลักษณ์/อื่น ๆ</t>
  </si>
  <si>
    <t>ส่วนที่ 3</t>
  </si>
  <si>
    <t>แผนปฏิบัติราชการและแผนใช้จ่ายเงินงบประมาณ</t>
  </si>
  <si>
    <t>ค.</t>
  </si>
  <si>
    <t>ง.</t>
  </si>
  <si>
    <t>ขั้นตอน/ลำดับ ในการเสนออนุมัติแผนปฏิบัติราชการประจำปี</t>
  </si>
  <si>
    <t>จ.</t>
  </si>
  <si>
    <t>เงื่อนไข ข้อเสนอแนะ และข้อควรระวัง</t>
  </si>
  <si>
    <t>ให้ใช้โปรแกรม MS. Word และหรือMS.Excel</t>
  </si>
  <si>
    <t>ใช้ตัวอักษร TH Sarabun New</t>
  </si>
  <si>
    <t>หากมีปัญหาในการกรอกแบบฟอร์มหรือข้อมูลใด ให้ติดต่อกลุ่มนโยบายและยุทธศาสตร์ สนผ.</t>
  </si>
  <si>
    <t>สำหรับสถานศึกษา สังกัดสำนักงานคณะกรรมการการอาชีวศึกษา (สอศ.)</t>
  </si>
  <si>
    <t>ตามแผนและมีการใช้จ่ายเงินงบประมาณได้ตรงตามแผนและถูกต้องตามระเบียบราชการหรือไม่ด้วย</t>
  </si>
  <si>
    <t>ซึ่งทุกสถานศึกษา ในสังกัดทุกแห่ง ต้องดำเนินการจัดทำแผนปฏิบัติราชการประจำปี    เพื่อเป็นเครื่องมือ</t>
  </si>
  <si>
    <t>สำคัญในการเป็นแนวทางในการปฏิบัติงานให้บรรลุตามวัตถุประสงค์ และเป้าหมาย   ทั้งยังเป็นเครื่องมือ</t>
  </si>
  <si>
    <t>การจัดทำแผนปฏิบัติราชการประจำปี พ.ศ. 2558 ของสถานศึกษา สังกัดสำนักงานคณะกรรมการ</t>
  </si>
  <si>
    <t>ตรวจสอบ และติดตามประเมินผลการดำเนินงาน/ปฏิบัติงาน ของหน่วยงานในสังกัดว่า    ได้ดำเนินงาน</t>
  </si>
  <si>
    <t>ดังนั้น สำนักนโยบายและแผนการอาชีวศึกษา    จึงได้จัดทำคู่มือการจัดทำแผนปฏิบัติราชการ</t>
  </si>
  <si>
    <t>เดียวกัน สามารถตรวจสอบข้อมูลได้รวดเร็ว และถูกต้องตามระเบียบราชการ</t>
  </si>
  <si>
    <t>ประจำปี สำหรับสถานศึกษาสังกัด สอศ. เพื่อให้สถานศึกษาทุกแห่งจัดทำแผนปฏิบัติราชการเป็นมาตรฐาน</t>
  </si>
  <si>
    <t>แผนพัฒนาเศรษฐกิจและสังคม  จุดเน้นสำคัญ เป็นต้น</t>
  </si>
  <si>
    <t xml:space="preserve">การอาชีวศึกษา  เป็นนโยบายเพื่อเพิ่มประสิทธิภาพการบริหารจัดการอาชีวศึกษา  ให้มีคุณภาพมากยิ่งขึ้น </t>
  </si>
  <si>
    <t>ข้อมูลพื้นฐานของสถานศึกษา</t>
  </si>
  <si>
    <t>ประวัติ ความเป็นมา และข้อมูลด้านอาคารสถานที่</t>
  </si>
  <si>
    <t>ข้อมูลนักเรียน นักศึกษา ของสถานศึกษา</t>
  </si>
  <si>
    <t>สรุปงบหน้ารายจ่าย</t>
  </si>
  <si>
    <t>สรุปผลการใช้จ่ายเงิน ปีที่ผ่านมา (ปีงบประมาณ พ.ศ. 2557)</t>
  </si>
  <si>
    <t>ประมาณการรายรับ - รายจ่าย ของสถานศึกษา ในปี 2558</t>
  </si>
  <si>
    <t>ปฏิทินปฏิบัติราชการ/การดำเนินงานตามโครงการ</t>
  </si>
  <si>
    <t>ส่วนที่ 4</t>
  </si>
  <si>
    <t>แผนภูมิโครงสร้างการบริหาร ของสถานศึกษา</t>
  </si>
  <si>
    <t>รายละเอียดโครงการ ทุกโครงการที่ดำเนินงานในปีงบประมาณ พ.ศ. 2558</t>
  </si>
  <si>
    <t>สรุปรายการงบลงทุนที่ต้องจัดซื้อจัดจ้าง ในปีงบประมาณ พ.ศ. 2558</t>
  </si>
  <si>
    <t>แผนปฏิบัติการจัดซื้อจัดจ้างงบลงทุน ด้วยเงินงบประมาณประจำปี</t>
  </si>
  <si>
    <t>อื่น ๆ เช่น แผนงานพิเศษ งานพิเศษ มาตรการพิเศษ กิจกรรมพิเศษ คำสั่ง เป็นต้น</t>
  </si>
  <si>
    <t>เอกสาร/ข้อมูล และแหล่ง ในการสนับสนุนการทำแผนปฏิบัติราชการประจำปี</t>
  </si>
  <si>
    <r>
      <t xml:space="preserve">ประมาณการเงินรายได้ (บกศ.) ประจำปี   แหล่ง </t>
    </r>
    <r>
      <rPr>
        <b/>
        <sz val="16"/>
        <rFont val="TH Sarabun New"/>
        <family val="2"/>
      </rPr>
      <t>งานการเงิน และงานบัญชี</t>
    </r>
  </si>
  <si>
    <r>
      <t xml:space="preserve">ประมาณการเงินงบประมาณจัดสรรประจำปี แหล่งข้อมูล </t>
    </r>
    <r>
      <rPr>
        <b/>
        <sz val="16"/>
        <rFont val="TH Sarabun New"/>
        <family val="2"/>
      </rPr>
      <t>สนผ. สอศ. งานวางแผนฯ</t>
    </r>
  </si>
  <si>
    <r>
      <t xml:space="preserve">ข้อมูลนักเรียนนักศึกษา </t>
    </r>
    <r>
      <rPr>
        <b/>
        <sz val="16"/>
        <rFont val="TH Sarabun New"/>
        <family val="2"/>
      </rPr>
      <t>งานทะเบียน งานศูนย์ข้อมูล และงานวางแผนฯ</t>
    </r>
  </si>
  <si>
    <r>
      <t xml:space="preserve">ข้อมูลอาคารสถานที่ แหล่งข้อมูล </t>
    </r>
    <r>
      <rPr>
        <b/>
        <sz val="16"/>
        <rFont val="TH Sarabun New"/>
        <family val="2"/>
      </rPr>
      <t>งานอาคารสถานที่ และงานพัสดุ</t>
    </r>
  </si>
  <si>
    <r>
      <t xml:space="preserve">รายการและแผนการจัดซื้อจัดจ้างงบลงทุน แหล่งข้อมูล </t>
    </r>
    <r>
      <rPr>
        <b/>
        <sz val="16"/>
        <rFont val="TH Sarabun New"/>
        <family val="2"/>
      </rPr>
      <t>งานพัสดุ</t>
    </r>
  </si>
  <si>
    <r>
      <t xml:space="preserve">ข้อมูลบุคลากร  แหล่งข้อมูล </t>
    </r>
    <r>
      <rPr>
        <b/>
        <sz val="16"/>
        <rFont val="TH Sarabun New"/>
        <family val="2"/>
      </rPr>
      <t>งานบุคลากร และงานการเงิน</t>
    </r>
  </si>
  <si>
    <t xml:space="preserve"> อื่น ๆ  เช่น ยุทธศาสตร์ และนโยบาย ของรัฐบาล กระทรวง </t>
  </si>
  <si>
    <r>
      <t xml:space="preserve">ข้อมูลยุทธศาสตร์ มาตรการ และโครงการ แหล่งข้อมูล </t>
    </r>
    <r>
      <rPr>
        <b/>
        <sz val="16"/>
        <rFont val="TH Sarabun New"/>
        <family val="2"/>
      </rPr>
      <t xml:space="preserve">สนผ. สอศ. </t>
    </r>
    <r>
      <rPr>
        <b/>
        <sz val="14"/>
        <rFont val="TH Sarabun New"/>
        <family val="2"/>
      </rPr>
      <t>และผอ.สถานศึกษา</t>
    </r>
  </si>
  <si>
    <t>จังหวัด ........... นี้ 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</si>
  <si>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</t>
  </si>
  <si>
    <t xml:space="preserve">             วิทยาลัย ........................................................................................................................................</t>
  </si>
  <si>
    <t xml:space="preserve">             ท้ายนี้ 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</si>
  <si>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</t>
  </si>
  <si>
    <t xml:space="preserve">                    กันยายน 2557</t>
  </si>
  <si>
    <t xml:space="preserve">วิสัยทัศน์ พันธกิจ และเป้าหมายบริการ ของ สอศ. </t>
  </si>
  <si>
    <t xml:space="preserve">ยุทธศาสตร์ มาตรการ และโครงการ สอศ. </t>
  </si>
  <si>
    <t>แผนและมาตรการ ประหยัดค่าสาธารณูปโภคประจำปี</t>
  </si>
  <si>
    <t>โครงการ</t>
  </si>
  <si>
    <t>กลยุทธ์ และมาตรการ ของสถานศึกษา ปีปัจจุบัน</t>
  </si>
  <si>
    <t>จุดเน้นในการพัฒนาสถานศึกษา และความโดดเด่น (ผลงาน/รางวัล)</t>
  </si>
  <si>
    <t>สำหรับ</t>
  </si>
  <si>
    <t>สถานศึกษา สังกัดสำนักงานคณะกรรมการการอาชีวศึกษา</t>
  </si>
  <si>
    <t>แผนปฏิบัติราชการประจำปี</t>
  </si>
  <si>
    <t>ขั้นตอน และแนวปฏิบัติการจัดทำ</t>
  </si>
  <si>
    <t>สำนักนโยบายและแผนการอาชีวศึกษา</t>
  </si>
  <si>
    <t xml:space="preserve">  17 กันยายน   2557</t>
  </si>
  <si>
    <t>คำชี้แจงและแนวปฏิบัติการจัดทำแผนปฏิบัติราชการ</t>
  </si>
  <si>
    <t>รูปแบบการจัดทำปกแผนปฏิบัติราชการ</t>
  </si>
  <si>
    <t>รูปแบบลักษณะการเขียนคำนำ</t>
  </si>
  <si>
    <t xml:space="preserve"> 2 - 4</t>
  </si>
  <si>
    <t>รูแบบการเขียนสารบัญ</t>
  </si>
  <si>
    <t xml:space="preserve"> 7 - 9</t>
  </si>
  <si>
    <t xml:space="preserve"> - วิสัยทัศน์ พันธกิจ และเป้าหมายบริการ ของ สอศ.</t>
  </si>
  <si>
    <t xml:space="preserve"> - ยุทธศาสตร์ มาตรการ และโครงการ สอศ. </t>
  </si>
  <si>
    <t xml:space="preserve"> - อื่น ๆ  เช่น ยุทธศาสตร์ และนโยบาย ของรัฐบาล กระทรวง</t>
  </si>
  <si>
    <t xml:space="preserve"> 10 - 12</t>
  </si>
  <si>
    <t xml:space="preserve"> - ปรัชญา/วิสัยทัศน์/พันธกิจ/อัตลักษณ์/เอกลักษณ์/อื่น ๆ</t>
  </si>
  <si>
    <t xml:space="preserve"> - จุดเน้นในการพัฒนาสถานศึกษา และความโดดเด่น (ผลงาน/รางวัล)</t>
  </si>
  <si>
    <t xml:space="preserve"> - กลยุทธ์ และมาตรการ ของสถานศึกษา ปีปัจจุบัน</t>
  </si>
  <si>
    <t xml:space="preserve"> - ประวัติ ความเป็นมา และข้อมูลด้านอาคารสถานที่</t>
  </si>
  <si>
    <t xml:space="preserve"> - แผนภูมิโครงสร้างการบริหาร ของสถานศึกษา</t>
  </si>
  <si>
    <t xml:space="preserve"> 13 - 14</t>
  </si>
  <si>
    <t xml:space="preserve"> - ข้อมูลบุคลากร ของสถานศึกษา</t>
  </si>
  <si>
    <t xml:space="preserve"> - ข้อมูลนักเรียน นักศึกษา ของสถานศึกษา</t>
  </si>
  <si>
    <t xml:space="preserve"> - สรุปผลการใช้จ่ายเงิน ปีที่ผ่านมา (ปีงบประมาณ พ.ศ. 2557)</t>
  </si>
  <si>
    <t xml:space="preserve"> - ประมาณการรายรับ - รายจ่าย ของสถานศึกษา ในปี 2558</t>
  </si>
  <si>
    <t xml:space="preserve"> - สรุปงบหน้ารายจ่าย</t>
  </si>
  <si>
    <t xml:space="preserve"> - ปฏิทินปฏิบัติราชการ/การดำเนินงานตามโครงการ</t>
  </si>
  <si>
    <t>อื่น ๆ เช่น ผัง ประกันคุณภาพ ความร่วมมือ  เครือข่าย วิทยาเขต สาขา ศูนย์  เป็นต้น</t>
  </si>
  <si>
    <t>รวม</t>
  </si>
  <si>
    <t>16 - 19</t>
  </si>
  <si>
    <t>รวมทั้งสิ้น</t>
  </si>
  <si>
    <t>ระยะสั้น</t>
  </si>
  <si>
    <t xml:space="preserve"> 20 - 21</t>
  </si>
  <si>
    <t>รูปแบบ ส่วนที่ 2 ข้อมูลพื้นฐานของสถานศึกษา</t>
  </si>
  <si>
    <t xml:space="preserve">รูปแบบ  ส่วนที่ 1 บทนำ </t>
  </si>
  <si>
    <t>รูปแบบ ส่วนที่ 3 แผนปฏิบัติราชการและแผนใช้จ่ายเงินงบประมาณ</t>
  </si>
  <si>
    <t xml:space="preserve">ส่วนที่ 3 </t>
  </si>
  <si>
    <t>แผนงาน/งบรายจ่าย</t>
  </si>
  <si>
    <t>ผลผลิต</t>
  </si>
  <si>
    <t>ปวช.</t>
  </si>
  <si>
    <t>ปวส.</t>
  </si>
  <si>
    <t>สิ่งประดิษฐ์/หุ่นยนต์</t>
  </si>
  <si>
    <t>วิจัยสร้างองค์ความรู้</t>
  </si>
  <si>
    <t>หน่วย : บาท</t>
  </si>
  <si>
    <t>เป็นเงิน</t>
  </si>
  <si>
    <t xml:space="preserve"> - งบบุคลากร</t>
  </si>
  <si>
    <t xml:space="preserve"> - งบบุคลากร </t>
  </si>
  <si>
    <t xml:space="preserve"> - งบดำเนินงาน</t>
  </si>
  <si>
    <t xml:space="preserve"> - งบลงทุน</t>
  </si>
  <si>
    <t xml:space="preserve"> - งบเงินอุดหนุน</t>
  </si>
  <si>
    <t xml:space="preserve"> - งบรายจ่ายอื่น</t>
  </si>
  <si>
    <t xml:space="preserve">งบบุคลากร </t>
  </si>
  <si>
    <t>งบดำเนินงาน</t>
  </si>
  <si>
    <t>งบรายจ่ายอื่น</t>
  </si>
  <si>
    <t>บาท</t>
  </si>
  <si>
    <t>1. ประมาณการรายรับ</t>
  </si>
  <si>
    <t xml:space="preserve"> ก. เงินรายได้ (บกศ.) ยกมา</t>
  </si>
  <si>
    <t>2. ประมาณการรายจ่าย</t>
  </si>
  <si>
    <t>งบลงทุน</t>
  </si>
  <si>
    <t>งบเงินอุดหนุน</t>
  </si>
  <si>
    <t xml:space="preserve"> - เงินเดือน</t>
  </si>
  <si>
    <t xml:space="preserve"> - ค่าตอบแทนพนักงานราชการ</t>
  </si>
  <si>
    <t xml:space="preserve"> - ยอดยกมาจากปีปัจจุบัน</t>
  </si>
  <si>
    <t xml:space="preserve"> - คาดว่ามีรายรับในปีต่อไป</t>
  </si>
  <si>
    <t xml:space="preserve">เงินวิทยฐานะ </t>
  </si>
  <si>
    <t>เงินประจำตำแหน่ง</t>
  </si>
  <si>
    <t>ค่าเช่าบ้าน(ขั้นต่ำ)</t>
  </si>
  <si>
    <t>ค่าเบี้ยประชุมกรรมการ</t>
  </si>
  <si>
    <t>ค่าเช่าทรัพย์สิน(ขั้นต่ำ)</t>
  </si>
  <si>
    <t>ค่าเช่ารถยนต์(ขั้นต่ำ)</t>
  </si>
  <si>
    <t>ค่าใช้จ่ายในการเดินทางไปราชการ</t>
  </si>
  <si>
    <t>ค่าซ่อมรถยนต์ราชการ</t>
  </si>
  <si>
    <t>ค่าซ่อมครุภัณฑ์</t>
  </si>
  <si>
    <t>ค่าซ่อมสิ่งก่อสร้าง</t>
  </si>
  <si>
    <t>ค่าจ้างเหมาบริการ</t>
  </si>
  <si>
    <t>ค่าเงินสมทบประกันสังคม</t>
  </si>
  <si>
    <t>วัสดุสำนักงาน</t>
  </si>
  <si>
    <t>วัสดุเชื้อเพลิงและหล่อลื่น</t>
  </si>
  <si>
    <t>วัสดุไฟฟ้าและวิทยุ</t>
  </si>
  <si>
    <t>วัสดุการศึกษา</t>
  </si>
  <si>
    <t>วัสดุหนังสือ วารสารและตำรา</t>
  </si>
  <si>
    <t>วัสดุคอมพิวเตอร์</t>
  </si>
  <si>
    <t>วัสดุก่อสร้าง</t>
  </si>
  <si>
    <t>วัสดุยานพาหนะและขนส่ง</t>
  </si>
  <si>
    <t>ค่าโทรศัพท์</t>
  </si>
  <si>
    <t>ค่าไฟฟ้า</t>
  </si>
  <si>
    <t xml:space="preserve">  3.1 ครุภัณฑ์</t>
  </si>
  <si>
    <t xml:space="preserve">  3.2 สิ่งก่อสร้าง</t>
  </si>
  <si>
    <t>รายการค่าใช้จ่าย/รายจ่ายตามงบประมาณ</t>
  </si>
  <si>
    <t>เงินเดือนข้าราชการ</t>
  </si>
  <si>
    <t>ค่าตอบแทนรายเดือนข้าราชการ</t>
  </si>
  <si>
    <t>ค่าจ้างลูกจ้างประจำ</t>
  </si>
  <si>
    <t>เงินอื่น ๆ</t>
  </si>
  <si>
    <t xml:space="preserve">ค่าตอบพนักงานราชการ </t>
  </si>
  <si>
    <t xml:space="preserve"> -  งบดำเนินงาน</t>
  </si>
  <si>
    <t>เงินค่าตอบแทนนอกเวลา</t>
  </si>
  <si>
    <t>ค่าตอบแทนพิเศษขรก.และลจ.เต็มขั้น</t>
  </si>
  <si>
    <t>เงินค่าสอนพิเศษ</t>
  </si>
  <si>
    <t xml:space="preserve">          - ค่าวัสดุ</t>
  </si>
  <si>
    <t xml:space="preserve">      - ค่าตอบแทน</t>
  </si>
  <si>
    <t xml:space="preserve">      - ค่าใช้สอย</t>
  </si>
  <si>
    <t xml:space="preserve"> - อุดหนุนกิจกรรมองค์การวิชาชีพพาณิชยกรรม</t>
  </si>
  <si>
    <t xml:space="preserve"> - ทุนการศึกษาในระดับปริญญาตรี</t>
  </si>
  <si>
    <t xml:space="preserve"> - โครงการวิทยาลัยเทคโนโลยีฐานวิทยาศาสตร์</t>
  </si>
  <si>
    <t xml:space="preserve"> - อุดหนุนกิจกรรมองค์การวิชาชีพอุตสาหกรรม</t>
  </si>
  <si>
    <t xml:space="preserve"> - อุดหนุนการหารายได้ระหว่างเรียน</t>
  </si>
  <si>
    <t xml:space="preserve"> - อุดหนุนกิจกรรมองค์การ อกท.</t>
  </si>
  <si>
    <t xml:space="preserve"> - อุดหนุนการสอนเกษตรระยะสั้น </t>
  </si>
  <si>
    <t xml:space="preserve"> - อุดหนุนโครงการจัดการศึกษาตั้งแต่ระดับอนุบาลจนการศึกษาขั้นพื้นฐาน</t>
  </si>
  <si>
    <t xml:space="preserve"> - ทุนการศึกษาเฉลิมราชกุมารี</t>
  </si>
  <si>
    <t xml:space="preserve"> - อุดหนุน อศ.กช.</t>
  </si>
  <si>
    <t xml:space="preserve"> - อุดหนุนโครงการวิจัยและพัฒนา</t>
  </si>
  <si>
    <t xml:space="preserve"> - อุดหนุนสิ่งประดิษฐ์ใหม่และหุ่นยนต์</t>
  </si>
  <si>
    <t xml:space="preserve"> - โครงการ</t>
  </si>
  <si>
    <t>เงินรายได้</t>
  </si>
  <si>
    <t>บกศ.</t>
  </si>
  <si>
    <t>24 - 27</t>
  </si>
  <si>
    <t xml:space="preserve"> - รายละเอียดวิธีเขียนโครงการ</t>
  </si>
  <si>
    <t>จัดเตรียมข้อมูลเบื้องต้น/สำคัญ ที่ใช้ในการจัดทำแผน</t>
  </si>
  <si>
    <t>ลำดับขั้นตอน</t>
  </si>
  <si>
    <t>ผู้รับผิดชอบ/แหล่ง</t>
  </si>
  <si>
    <t>1.1 ข้อมูลอาคารสถานที่</t>
  </si>
  <si>
    <t>งานอาคาร/พัสดุ</t>
  </si>
  <si>
    <t>1.2 ข้อมูลบุคลากร</t>
  </si>
  <si>
    <t>งานบุคลากร/การเงิน</t>
  </si>
  <si>
    <t>1.3 ข้อมูลนักเรียนนักศึกษา</t>
  </si>
  <si>
    <t>งานทะเบียน/ศูนย์ข้อมูล</t>
  </si>
  <si>
    <t>1.4 ข้อมูลงบประมาณ</t>
  </si>
  <si>
    <t>งานการเงิน/บัญชี</t>
  </si>
  <si>
    <t>1.5 อื่น ๆ เช่น แผนงาน ประวัติ ประกันคุณภาพ</t>
  </si>
  <si>
    <t>งานวางแผนฯ</t>
  </si>
  <si>
    <t>เสนอผู้อำนวยการ อนุญาต เพื่อแจ้งงาน/แผนกวิชา เสนองาน โครงการ</t>
  </si>
  <si>
    <t>จัดให้มีการประชุมพิจารณา ในระดับต่าง ๆ</t>
  </si>
  <si>
    <t>จัดทำรายละเอียด(ร่าง) เสนอคณะกรรมการพิจารณา</t>
  </si>
  <si>
    <t>กรรมการ ประชุมพิจารณาตัดสินใจและประมาณการใช้จ่ายเงินประจำปี</t>
  </si>
  <si>
    <t>คณะกรรมการเห็นชอบแผนปฏิบัติราชการ จัดทำเล่มจริงอย่างน้อย 5 เล่ม</t>
  </si>
  <si>
    <t>งานแผนฯ ปรับแก้ไขตามคณะกรรมการเห็นชอบ แล้วเสนออีกครั้ง</t>
  </si>
  <si>
    <t>หากมีการปรับเปลี่ยนแผน/โครงการ ต้องขออนุมัติผู้อำนวยการทุกครั้ง/ทุกเรื่อง</t>
  </si>
  <si>
    <t>การดำเนินการงาน/โครงการ/กิจกรรมใด ๆ ต้องมีการผ่านงานวางแผน และฝ่าย</t>
  </si>
  <si>
    <t>แผนงานและความร่วมมือ ทุกคร้ง เพื่อตัดยอดเงินและควบคุมการใช้จ่ายเงิน</t>
  </si>
  <si>
    <t xml:space="preserve">พร้อมCD จัดส่งให้ สนผ.สอศ.   ฝ่ายวิชาการ ฝ่ายบริหารทรัพยกร ฝ่ายพัฒนา </t>
  </si>
  <si>
    <t>กิจการฯ  ฝ่ายแผนงานและความร่วมมือ และงานวางแผนและงบประมาณ</t>
  </si>
  <si>
    <t>ให้เป็นตามแผนปฏิบัติราชการ</t>
  </si>
  <si>
    <t>โดยผ่านผ่านงานวางแผน และฝ่ายแผนงานและความร่วมมือ</t>
  </si>
  <si>
    <t>ผู้อำนวยการ เป็นผู้อนุมัติการปรับเปลี่ยนแผน และจะดำเนิการได้ตามที่ปรับแผนฯ</t>
  </si>
  <si>
    <t>ต้องได้รับการอนุมัติก่อน โดยต้องมีหลักฐานการอนุมัติปรับแผน/โครงการ/กิจกรรม/</t>
  </si>
  <si>
    <t>งบประมาณ แนบในเอกสารแผนปฏิบัติราชการ และต้องแจ้งให้ผู้ถือแผนทุกคนทราบ</t>
  </si>
  <si>
    <t>งานบริหารงานทั่วไป</t>
  </si>
  <si>
    <t>งาน/แผนกวิชา</t>
  </si>
  <si>
    <t>งานวางแผนฯ/</t>
  </si>
  <si>
    <t>งานบริหารทั่วไป</t>
  </si>
  <si>
    <t>ห้ามเปลี่ยนแปลงแบบฟอร์ม หรือรูปแบบ ที่จะทำให้ข้อมูลคลาดเคลื่อน</t>
  </si>
  <si>
    <t>โทร  02-281-5555 ต่อ 1318, 1319</t>
  </si>
  <si>
    <t>29 -31</t>
  </si>
  <si>
    <t xml:space="preserve">ส่วนที่ 4 </t>
  </si>
  <si>
    <t xml:space="preserve"> - ค่าสาธารณูปโภค (ขั้นต่ำ)</t>
  </si>
  <si>
    <t xml:space="preserve"> 1. แผนงานขยายโอกาสและพัฒนาคุณภาพการศึกษา</t>
  </si>
  <si>
    <t>3.แผนงานส่งเสริมงานวิจัย</t>
  </si>
  <si>
    <t>2.โครงการเสริมสร้างสถานศึกษาขนาดเล็กให้ได้มาตรฐาน</t>
  </si>
  <si>
    <t>3โครงการลดปัญหาการออกกลางคันของผู้เรียนอาชีวศึกษา</t>
  </si>
  <si>
    <t>4.โครงการศูนย์ซ่อมสร้างชุมชน(Fix it Center)</t>
  </si>
  <si>
    <t>1.โครงการสนับสนุนการจัดการศึกษาโดยไม่เสียค่าใช้จ่าย</t>
  </si>
  <si>
    <t xml:space="preserve"> 2. แผนงานสนับสนุนการจัดการศึกษาขั้นพื้นฐาน</t>
  </si>
  <si>
    <t>วิทยาลัยการอาชีพสอยดาว</t>
  </si>
  <si>
    <t>ค่าไปรษณีย์</t>
  </si>
  <si>
    <t>ค่าอินเตอร์เน็ต</t>
  </si>
  <si>
    <t>งานพัสดุ</t>
  </si>
  <si>
    <t>-</t>
  </si>
  <si>
    <t>งานวิจัยพัฒนานวัตกรรมและสิ่งประดิษฐ์</t>
  </si>
  <si>
    <t>งานอาคารสถานที่</t>
  </si>
  <si>
    <t>งานบุคลากร</t>
  </si>
  <si>
    <t>งานทะเบียน</t>
  </si>
  <si>
    <t>งานวางแผนและงบประมาณ</t>
  </si>
  <si>
    <t>งานความร่วมมือ</t>
  </si>
  <si>
    <t>หมายเหตุ * รอได้รับการจัดสรรงบประมาณ</t>
  </si>
  <si>
    <t>จังหวัดจันทบุรี</t>
  </si>
  <si>
    <t xml:space="preserve"> - เงินประจำตำแหน่ง</t>
  </si>
  <si>
    <t xml:space="preserve"> - เงินวิทยฐานะ</t>
  </si>
  <si>
    <t xml:space="preserve"> - ค่าตอบแทนรายเดือนข้าราชการ</t>
  </si>
  <si>
    <t xml:space="preserve"> -  ค่าตอบแทน</t>
  </si>
  <si>
    <t xml:space="preserve"> -  ค่าใช้สอย</t>
  </si>
  <si>
    <t xml:space="preserve"> -  ค่าวัสดุ</t>
  </si>
  <si>
    <t xml:space="preserve"> -  ค่าครุภัณฑ์</t>
  </si>
  <si>
    <t xml:space="preserve"> -  ค่าสิ่งก่อสร้าง</t>
  </si>
  <si>
    <t>ฝ่ายวิชาการ</t>
  </si>
  <si>
    <t>1.โครงการส่งเสริมคุณธรรมจริยธรรม</t>
  </si>
  <si>
    <t xml:space="preserve"> -โครงการอาชีวะสร้างผู้ประกอบการรายใหม่แบบครบวงจร</t>
  </si>
  <si>
    <t xml:space="preserve"> -โครงการลดปัญหาการออกกลางคันของผู้เรียนอาชีวศึกษา</t>
  </si>
  <si>
    <t xml:space="preserve"> -โครงการศูนย์ซ่อมสร้างชุมชน</t>
  </si>
  <si>
    <t>ประจำปีงบประมาณ พ.ศ. 2559</t>
  </si>
  <si>
    <t xml:space="preserve">              แผนปฏิบัติราชการประจำปีงบประมาณ พ.ศ. 2559    ของ วิทยาลัย.............................</t>
  </si>
  <si>
    <t>ฝ่ายบริหารทั่วไป</t>
  </si>
  <si>
    <t>ฝ่ายแผนงานและความร่วมมือ</t>
  </si>
  <si>
    <t>งานประกันคุณภาพและมาตรฐานการศึกษา</t>
  </si>
  <si>
    <t>ฝ่ายพัฒนากิจการนักเรียน นักศึกษา</t>
  </si>
  <si>
    <t>งานกิจกรรมนักเรียน นักศึกษา</t>
  </si>
  <si>
    <t>งานครูที่ปรึกษา</t>
  </si>
  <si>
    <t>งานปกครอง</t>
  </si>
  <si>
    <t>งานแนะแนวอาชีพและการจัดหางาน</t>
  </si>
  <si>
    <t>งานโครงการพิเศษและการบริการชุมชน</t>
  </si>
  <si>
    <t>งานวัดผลและประเมินผล</t>
  </si>
  <si>
    <t>งานวิทยบริการและห้องสมุด</t>
  </si>
  <si>
    <t>งานอาชีวศึกษาระบบทวิภาคี</t>
  </si>
  <si>
    <t>รวมทั้งสิ้นเป็นเงิน</t>
  </si>
  <si>
    <t>งานสื่อการเรียนการสอน</t>
  </si>
  <si>
    <t>5.โครงการส่งเสริมการประกอบอาชีพอิสระในกลุ่มผู้เรียนอาชีวศึกษา</t>
  </si>
  <si>
    <t xml:space="preserve"> -โครงการสร้างเสริมคุณภาพสถานศึกษาขนาดเล็กให้ได้มาตรฐานอาชีวศึกษา</t>
  </si>
  <si>
    <t>งานส่งเสริมผลิตผลการค้าและประกอบธุรกิจ</t>
  </si>
  <si>
    <t>6.โครงการส่งเสริมคุณธรรม จริยธรรม</t>
  </si>
  <si>
    <t>วัสดุงานอาคารสถานที่</t>
  </si>
  <si>
    <t>5. โครงการส่งเสริมการประกอบอาชีพอิสระในกลุ่มฯ</t>
  </si>
  <si>
    <t>ค่าปฏิบัติงานนอกเวลาราชการ</t>
  </si>
  <si>
    <t xml:space="preserve">              ส่วนที่  3</t>
  </si>
  <si>
    <t>งานประชาสัมพันธ์</t>
  </si>
  <si>
    <t>งานพัฒนาหลักสูตรและการเรียนการสอน</t>
  </si>
  <si>
    <t>งานสวัสดิการนักเรียน นักสึกษา</t>
  </si>
  <si>
    <t>ผลการใช้จ่ายเงิน ผลผลิต/โครงการ</t>
  </si>
  <si>
    <t xml:space="preserve"> ข. เงินงบประมาณ ปี 2561(ปีต่อไป) ที่คาดว่าจะได้รับ</t>
  </si>
  <si>
    <t xml:space="preserve"> -โครงการเร่งประสิทธิภาพการสินครูอาชีวศึกษา</t>
  </si>
  <si>
    <t xml:space="preserve"> -โครงการจัดหาบุคลากรสนับสนุนเพื่อคืนครูให้นักเรียน</t>
  </si>
  <si>
    <t xml:space="preserve"> -โครงการอาชีวพัฒนา</t>
  </si>
  <si>
    <t xml:space="preserve"> -โครงการผลิต พัฒนา เสริมสร้างคุณภาพชีวิตครูและบุคลากร</t>
  </si>
  <si>
    <t xml:space="preserve"> -โครงการขยายและยกระดับอาชีวศึกษาทวิภาคี</t>
  </si>
  <si>
    <t>3.1 สรุปผลการใช้จ่ายเงิน ปีที่ผ่านมา (ปีงบประมาณ พ.ศ. 2561)</t>
  </si>
  <si>
    <t>3.2 ประมาณการรายรับ - รายจ่าย  ปีงบประมาณ พ.ศ. 2562 (ปีต่อไป)</t>
  </si>
  <si>
    <t xml:space="preserve"> -ห้องปฏิบัติการชั้นสูงพร้อมซอฟแวร์บัน ที่นั้ทึกการสอนออโต้เร็คคอร์ด แสดงผลแบบ HTML LINK ขนาด 40 ที่นั่ง</t>
  </si>
  <si>
    <t>แผนการใช้จ่ายเงินตามแผนปฏิบัติการ (ปี 2562) แหล่งเงิน ผลผลิต/โครงการ</t>
  </si>
  <si>
    <t xml:space="preserve">1.  โครงการพัฒนาคุณภาพการบริหารจัดการบุคลากร           </t>
  </si>
  <si>
    <t>2.โครงการจัดซื้อครุภัณฑ์คอมพิวเตอร์สำนักงาน</t>
  </si>
  <si>
    <t>3.โครงการจัดซื้อน้ำมันเชื้อเพลิงและหล่อลื่น</t>
  </si>
  <si>
    <t>4.โครงการจัดซื้อวัสดุสำนักงานของสถานศึกษา</t>
  </si>
  <si>
    <t>5.โครงการจ้างเหมาต่อเติมห้องเก็บพัสดุกลาง</t>
  </si>
  <si>
    <t>6.โครงการซ่อมแซมบำรุงครุภัณฑ์ของสถานศึกษา</t>
  </si>
  <si>
    <t>7.โครงการติดตั้งระบบโทรศัพท์เพื่อการติดต่อสื่อสาร (ห้องพัสดุ)</t>
  </si>
  <si>
    <t>8.โครงการสนับสนุนครุภัณฑ์เพื่อการศึกษา</t>
  </si>
  <si>
    <t>9.โครงการประชาสัมพันธ์ข่าวสาร 5 ช่องทาง</t>
  </si>
  <si>
    <t>10.โครงการจัดทำเอกสารผู้สำเร็จการศึกษาในระดับชั้น ปวช.3,ปวส.2 ฯ</t>
  </si>
  <si>
    <t>11.โครงการ E-graduate online</t>
  </si>
  <si>
    <t>12.โครงการพิธีมอบใบประกาศนียบัตรแก่ผู้สำเร็จการศึกษา</t>
  </si>
  <si>
    <t>13.โครงการลงทะเบียนนักเรียน นักศึกษา ประจำปีการศึกษา</t>
  </si>
  <si>
    <t>งานการเงิน</t>
  </si>
  <si>
    <t>14.  โครงการพัฒนาคุณภาพอาคารสถานที่  สภาพแวดล้อมและภูมิทัศน์</t>
  </si>
  <si>
    <t>15.โครงการประชุมทางวิชาการองค์การนักวิชาชีพ ระดับชาติ</t>
  </si>
  <si>
    <t>16.โครงการวันเด็กแห่งชาติ</t>
  </si>
  <si>
    <t>17.โครงการวันพ่อ วันชาติ วันเฉลิมพระชนมพรรษา ร.9</t>
  </si>
  <si>
    <t>18.โครงการแข่งขันกีฬาสีภายใน ประจำปีการศึกษา 2561</t>
  </si>
  <si>
    <t>19.โครงการประเมินหน่วยองค์การวิชาชีพฯ</t>
  </si>
  <si>
    <t>20.โครงการประชุมทางวิชาการองค์การนักวิชาชีพฯ ระดับชาติ</t>
  </si>
  <si>
    <t>21.โครงการวันมหีรราชเจ้า</t>
  </si>
  <si>
    <t>22.โครงการศึกษาดูงานภาวะผู้นำ สร้างมนุษยสัมพันธ์ในทีมงาน</t>
  </si>
  <si>
    <t>23.โครงการสืบสานวันสำคัญทางพระพุทธศาสนา</t>
  </si>
  <si>
    <t>24.โครงการอยู่ค่ายพักแรมและพิธีประจำกองลูกเสือวิสามัญ</t>
  </si>
  <si>
    <t>25.โครงการเข้าค่ายลูกเสือระดับภาค</t>
  </si>
  <si>
    <t>26.โครงการประชุมทางวิชาการองค์การนักวิชาชีพฯ ระดับภาค</t>
  </si>
  <si>
    <t>27.โครงการประกวดชมรมวิชาชีพดีเด่น</t>
  </si>
  <si>
    <t>28.โครงการกิจกรรม 5 ส ในสถานศึกษา</t>
  </si>
  <si>
    <t>29.โครงการวันสำคัญ วันชาติ ศาสนา (วันปิยะมหาราช)</t>
  </si>
  <si>
    <t>30.โครงการสถานศึกษาคุณธรรม</t>
  </si>
  <si>
    <t>31.โครงการเร่งด่วน สนองนโยบาย ชาติ ศาสนา พระมหากษัตริย์</t>
  </si>
  <si>
    <t>32.โครงการป้ายประชาสัมพันธ์การแต่งกายที่ถูกระเบียบฯ</t>
  </si>
  <si>
    <t>33.โครงการเสริมสร้างภูมิคุ้มกัน นักเรียน นักศึกษา</t>
  </si>
  <si>
    <t>34.โครงการติดตั้งกล้องวงจรปิดโรงจอดรถจักรยานยนต์</t>
  </si>
  <si>
    <t>35.โครงการ 5 ธันวาวันดินโลก</t>
  </si>
  <si>
    <t>37.โครงการอาชีวะอาสา เทศกาลสงกรานต์</t>
  </si>
  <si>
    <t>36.โครงการอาชีวะอาสาเทสกาลปีใหม่ 2562</t>
  </si>
  <si>
    <t>38.โครงการรณรงค์ป้องกันและลดอุบัติเหตุทางถนนภายในสถานศึกษา</t>
  </si>
  <si>
    <t>39.โครงการขยายโอกาสการศึกษาวิชาชีพ (Fix it center)</t>
  </si>
  <si>
    <t>40.โครงการตรวจจความพร้อมของรถโดยสารสาธารณะ</t>
  </si>
  <si>
    <t>41.โครงการบริการชุมชน ประจำปีงบประมาณ 2561</t>
  </si>
  <si>
    <t>42. โครงการติดตามคุณภาพผู้สำเร็จการศึกษาด้านความรู้</t>
  </si>
  <si>
    <t>43. โครงการติดตามคุณภาพผู้สำเร็จการศึกษาด้านทักษะฯ</t>
  </si>
  <si>
    <t>44. โครงการติดตามคุณภาพผู้สำเร็จการศึกษาด้านคุณธรรมฯ</t>
  </si>
  <si>
    <t>45. โครงการแนะแนวศึกษาต่อและประชาสัมพันธ์สัญจรเคลื่อนที่</t>
  </si>
  <si>
    <t>46. โครงการปฐมนิเทศนักเรียน นักศึกษาใหม่และประชุมผู้ปกครอง</t>
  </si>
  <si>
    <t>47. โครงการปัจฉิมนิเทศนักเรียน นักศึกษาที่สำเร็จการศึกษา</t>
  </si>
  <si>
    <t xml:space="preserve">  -</t>
  </si>
  <si>
    <t>48.  โครงการขับเคลื่อนนโยบายสู่การปฏิบัติ</t>
  </si>
  <si>
    <t>49.โครงการรองรับการประเมินคุณภาพสถานศึกษาโดยต้นสังกัด ประจำปีการศึกษา 2561</t>
  </si>
  <si>
    <t>50.โครงการศึกษาดูงานประกัน</t>
  </si>
  <si>
    <t>งานศูนย์ข้อมูลสารสนเทศ</t>
  </si>
  <si>
    <t>51. โครงการพัฒนาคุณภาพบริหารจัดการระบบฐานข้อมูล</t>
  </si>
  <si>
    <t>52. โครงการส่งเสริมการประกอบอาชีพอิสระในกลุ่มผู้เรียนอาชีวศึกษา</t>
  </si>
  <si>
    <t>53.โครงการอบรมเชิงปฏิบัติการ "การเขียนแผนธุรกิจสำหรับผู้ประกอบการ"</t>
  </si>
  <si>
    <t>54.โครงการศึกษาดูงานศูนยทบ่มเพาะผู้ประกอบการอาชีวศึกษา</t>
  </si>
  <si>
    <t>55.โครงการตรวจสอบบัญชีบ่มเพาะธุรกิจ</t>
  </si>
  <si>
    <t>56.โครงการตลาดนัดบ่มเพาะ</t>
  </si>
  <si>
    <t>57.โครงการหารายได้ระหว่างเรียนของนักเรียน นักศึกษาที่ยากจน</t>
  </si>
  <si>
    <t>58.โครงการปรับปรุงสำนักงานศูนยืบ่มเพาะผู้ประกอบการอาชีวศึกษาฯ</t>
  </si>
  <si>
    <t>59. โครงการจัดอาชีวศึกษาโดยเครือข่ายความร่วมมือ</t>
  </si>
  <si>
    <t>60.โครงการลงนามความร่วมมือละการช่วยเหลือฯ</t>
  </si>
  <si>
    <t>61.โครงการอบรมร่วมพัฒนาผู้เรียนสู่สังคมแห่งการเรียนรู้</t>
  </si>
  <si>
    <t>62.โครงการเครือข่ายความร่วมมือสถานประกอบการหรือหน่วยที่เกี่ยวข้อง</t>
  </si>
  <si>
    <t>63.โครงการระดมทรัพยากรเพื่อการบริหารจัดการศึกษา</t>
  </si>
  <si>
    <t>64.โครงการจัดประกวดผลงานนวัตกรรม ระดับสถานศึกษา</t>
  </si>
  <si>
    <t>65.โครงการจัดซื้อเครื่องปริ้นเตอร์</t>
  </si>
  <si>
    <t>66.โครงการพัฒนารายวิชาหรือกลุ่มรายวิชาที่ทันสมัย</t>
  </si>
  <si>
    <t>67.โครงการพัฒนาคุณภาพการจัดทำแผนการจัดการเรียนรู้รายวิชา 2/2561</t>
  </si>
  <si>
    <t>67.โครงการพัฒนาคุณภาพการจัดทำแผนการจัดการเรียนรู้รายวิชา 1/2562</t>
  </si>
  <si>
    <t>68.โครงการปรับปรุงภูมิทัศน์ห้องสมุดวิทยาลัย</t>
  </si>
  <si>
    <t>69.โครงการจัดซื้อหน้งสือ เสริมรายวิชา หนังสืออ่านเพื่มเติมฯ</t>
  </si>
  <si>
    <t>*307200</t>
  </si>
  <si>
    <t>70.โครงการพัฒนาสื่อการเรียนการสอนที่ทันสมัย</t>
  </si>
  <si>
    <t>71.โครงการศึกษาดูงานในแหล่งการเรียนรู้</t>
  </si>
  <si>
    <t>72.โครงการประเมินความรู้ของผู้สำเร็จการศึกษาอาชีวศึกษาฯ</t>
  </si>
  <si>
    <t>73.โครงการประเมินมาตรฐานวิชาชีพของผู้สำเร็จการศึกษา</t>
  </si>
  <si>
    <t>74.โครงการเตรียมความพร้อมก่อนการทดสอบทางการศึกษา (V-net)</t>
  </si>
  <si>
    <t>75. โครงการเสริมสร้างประสบการณ์ทักษะวิชาชีพผู้เรียนในสถานประกอบการ</t>
  </si>
  <si>
    <t>*16000</t>
  </si>
  <si>
    <t>*2500</t>
  </si>
  <si>
    <t>*2000</t>
  </si>
  <si>
    <t>76.โครงการสร้างความร่วมมือในการจัดการอาชีวศึกษาด้านระบบทวิภาคี</t>
  </si>
  <si>
    <t xml:space="preserve"> - สำรองเพื่อสนับสนุนงานนโยบาย  สอศ. กระทรวง พื้นที่</t>
  </si>
  <si>
    <t>3.3 สรุปงบหน้ารายจ่ายปีงบประมาณ พ.ศ. 2562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</si>
</sst>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-* #,##0.0_-;\-* #,##0.0_-;_-* &quot;-&quot;??_-;_-@_-"/>
    <numFmt numFmtId="197" formatCode="_-* #,##0_-;\-* #,##0_-;_-* &quot;-&quot;??_-;_-@_-"/>
    <numFmt numFmtId="198" formatCode="#,##0.0"/>
    <numFmt numFmtId="199" formatCode="#,##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</numFmts>
  <fonts count="71">
    <font>
      <sz val="16"/>
      <name val="TH Sarabun New"/>
      <family val="0"/>
    </font>
    <font>
      <b/>
      <sz val="26"/>
      <name val="TH Sarabun New"/>
      <family val="2"/>
    </font>
    <font>
      <b/>
      <sz val="16"/>
      <name val="TH Sarabun New"/>
      <family val="2"/>
    </font>
    <font>
      <b/>
      <sz val="48"/>
      <name val="TH Sarabun New"/>
      <family val="2"/>
    </font>
    <font>
      <b/>
      <sz val="36"/>
      <name val="TH Sarabun New"/>
      <family val="2"/>
    </font>
    <font>
      <sz val="8"/>
      <name val="TH Sarabun New"/>
      <family val="0"/>
    </font>
    <font>
      <b/>
      <sz val="32"/>
      <name val="TH Sarabun New"/>
      <family val="2"/>
    </font>
    <font>
      <b/>
      <sz val="8"/>
      <name val="TH Sarabun New"/>
      <family val="2"/>
    </font>
    <font>
      <b/>
      <sz val="24"/>
      <name val="TH Sarabun New"/>
      <family val="2"/>
    </font>
    <font>
      <b/>
      <sz val="20"/>
      <name val="TH Sarabun New"/>
      <family val="2"/>
    </font>
    <font>
      <b/>
      <u val="single"/>
      <sz val="16"/>
      <name val="TH Sarabun New"/>
      <family val="2"/>
    </font>
    <font>
      <b/>
      <sz val="14"/>
      <name val="TH Sarabun New"/>
      <family val="2"/>
    </font>
    <font>
      <b/>
      <sz val="28"/>
      <name val="TH Sarabun New"/>
      <family val="2"/>
    </font>
    <font>
      <sz val="14"/>
      <name val="TH Sarabun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0"/>
      <name val="Arial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2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TH Sarabun New"/>
      <family val="0"/>
    </font>
    <font>
      <u val="single"/>
      <sz val="16"/>
      <color indexed="12"/>
      <name val="TH Sarabun New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TH Sarabun New"/>
      <family val="0"/>
    </font>
    <font>
      <u val="single"/>
      <sz val="16"/>
      <color theme="10"/>
      <name val="TH Sarabun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16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43" fontId="14" fillId="0" borderId="0" xfId="33" applyFont="1" applyAlignment="1">
      <alignment/>
    </xf>
    <xf numFmtId="0" fontId="18" fillId="0" borderId="0" xfId="0" applyFont="1" applyAlignment="1">
      <alignment/>
    </xf>
    <xf numFmtId="43" fontId="17" fillId="0" borderId="0" xfId="33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43" fontId="22" fillId="0" borderId="0" xfId="33" applyFont="1" applyAlignment="1">
      <alignment horizontal="center"/>
    </xf>
    <xf numFmtId="0" fontId="23" fillId="0" borderId="0" xfId="0" applyFont="1" applyAlignment="1">
      <alignment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3" fontId="18" fillId="0" borderId="0" xfId="33" applyFont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vertical="center"/>
    </xf>
    <xf numFmtId="0" fontId="20" fillId="33" borderId="0" xfId="0" applyFont="1" applyFill="1" applyAlignment="1">
      <alignment/>
    </xf>
    <xf numFmtId="43" fontId="20" fillId="33" borderId="0" xfId="33" applyFont="1" applyFill="1" applyAlignment="1">
      <alignment/>
    </xf>
    <xf numFmtId="3" fontId="20" fillId="33" borderId="0" xfId="0" applyNumberFormat="1" applyFont="1" applyFill="1" applyAlignment="1">
      <alignment/>
    </xf>
    <xf numFmtId="43" fontId="15" fillId="0" borderId="0" xfId="33" applyFont="1" applyAlignment="1">
      <alignment vertical="center"/>
    </xf>
    <xf numFmtId="43" fontId="14" fillId="0" borderId="0" xfId="33" applyFont="1" applyAlignment="1">
      <alignment vertical="center"/>
    </xf>
    <xf numFmtId="43" fontId="14" fillId="0" borderId="0" xfId="33" applyFont="1" applyAlignment="1">
      <alignment vertical="center" shrinkToFi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Border="1" applyAlignment="1">
      <alignment vertical="center" wrapText="1"/>
    </xf>
    <xf numFmtId="43" fontId="14" fillId="0" borderId="0" xfId="33" applyFont="1" applyBorder="1" applyAlignment="1">
      <alignment vertical="center"/>
    </xf>
    <xf numFmtId="43" fontId="15" fillId="0" borderId="0" xfId="33" applyFont="1" applyBorder="1" applyAlignment="1">
      <alignment vertical="center"/>
    </xf>
    <xf numFmtId="43" fontId="14" fillId="0" borderId="0" xfId="33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43" fontId="14" fillId="0" borderId="0" xfId="33" applyFont="1" applyAlignment="1">
      <alignment horizontal="center"/>
    </xf>
    <xf numFmtId="43" fontId="15" fillId="0" borderId="0" xfId="33" applyFont="1" applyAlignment="1">
      <alignment/>
    </xf>
    <xf numFmtId="0" fontId="15" fillId="33" borderId="11" xfId="0" applyFont="1" applyFill="1" applyBorder="1" applyAlignment="1">
      <alignment horizontal="center"/>
    </xf>
    <xf numFmtId="43" fontId="14" fillId="34" borderId="11" xfId="33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43" fontId="14" fillId="34" borderId="12" xfId="33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43" fontId="15" fillId="0" borderId="14" xfId="33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3" fontId="15" fillId="0" borderId="14" xfId="33" applyFont="1" applyBorder="1" applyAlignment="1">
      <alignment horizontal="center" vertical="top" wrapText="1"/>
    </xf>
    <xf numFmtId="43" fontId="15" fillId="0" borderId="14" xfId="33" applyFont="1" applyBorder="1" applyAlignment="1">
      <alignment horizontal="left" vertical="top" wrapText="1"/>
    </xf>
    <xf numFmtId="43" fontId="14" fillId="0" borderId="14" xfId="33" applyFont="1" applyBorder="1" applyAlignment="1">
      <alignment horizontal="center" vertical="center" wrapText="1"/>
    </xf>
    <xf numFmtId="43" fontId="14" fillId="34" borderId="13" xfId="33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/>
    </xf>
    <xf numFmtId="43" fontId="15" fillId="34" borderId="14" xfId="33" applyFont="1" applyFill="1" applyBorder="1" applyAlignment="1">
      <alignment/>
    </xf>
    <xf numFmtId="0" fontId="14" fillId="33" borderId="14" xfId="0" applyFont="1" applyFill="1" applyBorder="1" applyAlignment="1">
      <alignment/>
    </xf>
    <xf numFmtId="43" fontId="14" fillId="33" borderId="14" xfId="33" applyFont="1" applyFill="1" applyBorder="1" applyAlignment="1">
      <alignment/>
    </xf>
    <xf numFmtId="0" fontId="15" fillId="0" borderId="12" xfId="0" applyFont="1" applyBorder="1" applyAlignment="1">
      <alignment/>
    </xf>
    <xf numFmtId="43" fontId="15" fillId="0" borderId="12" xfId="33" applyFont="1" applyBorder="1" applyAlignment="1">
      <alignment/>
    </xf>
    <xf numFmtId="43" fontId="14" fillId="0" borderId="12" xfId="33" applyFont="1" applyBorder="1" applyAlignment="1">
      <alignment/>
    </xf>
    <xf numFmtId="43" fontId="14" fillId="34" borderId="12" xfId="33" applyFont="1" applyFill="1" applyBorder="1" applyAlignment="1">
      <alignment/>
    </xf>
    <xf numFmtId="0" fontId="14" fillId="0" borderId="13" xfId="0" applyFont="1" applyBorder="1" applyAlignment="1">
      <alignment/>
    </xf>
    <xf numFmtId="43" fontId="15" fillId="0" borderId="13" xfId="33" applyFont="1" applyBorder="1" applyAlignment="1">
      <alignment/>
    </xf>
    <xf numFmtId="0" fontId="15" fillId="0" borderId="13" xfId="0" applyFont="1" applyBorder="1" applyAlignment="1">
      <alignment/>
    </xf>
    <xf numFmtId="43" fontId="15" fillId="34" borderId="13" xfId="33" applyFont="1" applyFill="1" applyBorder="1" applyAlignment="1">
      <alignment/>
    </xf>
    <xf numFmtId="43" fontId="18" fillId="0" borderId="0" xfId="33" applyFont="1" applyAlignment="1">
      <alignment horizontal="center" vertical="center"/>
    </xf>
    <xf numFmtId="43" fontId="18" fillId="0" borderId="0" xfId="33" applyFont="1" applyAlignment="1">
      <alignment horizontal="center" vertical="top"/>
    </xf>
    <xf numFmtId="0" fontId="14" fillId="0" borderId="15" xfId="0" applyFont="1" applyBorder="1" applyAlignment="1">
      <alignment horizontal="center" vertical="center"/>
    </xf>
    <xf numFmtId="43" fontId="14" fillId="0" borderId="0" xfId="33" applyFont="1" applyAlignment="1">
      <alignment horizontal="center" vertical="center"/>
    </xf>
    <xf numFmtId="43" fontId="15" fillId="0" borderId="0" xfId="33" applyFont="1" applyAlignment="1">
      <alignment horizontal="center" vertical="center"/>
    </xf>
    <xf numFmtId="43" fontId="15" fillId="0" borderId="0" xfId="33" applyFont="1" applyAlignment="1">
      <alignment vertical="center" shrinkToFit="1"/>
    </xf>
    <xf numFmtId="43" fontId="14" fillId="0" borderId="16" xfId="33" applyFont="1" applyBorder="1" applyAlignment="1">
      <alignment horizontal="center" vertical="center"/>
    </xf>
    <xf numFmtId="43" fontId="15" fillId="0" borderId="14" xfId="33" applyFont="1" applyBorder="1" applyAlignment="1">
      <alignment horizontal="left" vertical="center" wrapText="1"/>
    </xf>
    <xf numFmtId="43" fontId="14" fillId="0" borderId="14" xfId="33" applyFont="1" applyBorder="1" applyAlignment="1">
      <alignment horizontal="center" vertical="center" shrinkToFit="1"/>
    </xf>
    <xf numFmtId="43" fontId="14" fillId="0" borderId="13" xfId="33" applyFont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/>
    </xf>
    <xf numFmtId="43" fontId="15" fillId="34" borderId="14" xfId="33" applyFont="1" applyFill="1" applyBorder="1" applyAlignment="1">
      <alignment vertical="center"/>
    </xf>
    <xf numFmtId="43" fontId="15" fillId="34" borderId="14" xfId="33" applyFont="1" applyFill="1" applyBorder="1" applyAlignment="1">
      <alignment vertical="center" shrinkToFit="1"/>
    </xf>
    <xf numFmtId="43" fontId="14" fillId="34" borderId="14" xfId="33" applyFont="1" applyFill="1" applyBorder="1" applyAlignment="1">
      <alignment vertical="center" shrinkToFit="1"/>
    </xf>
    <xf numFmtId="0" fontId="14" fillId="33" borderId="14" xfId="0" applyFont="1" applyFill="1" applyBorder="1" applyAlignment="1">
      <alignment vertical="center"/>
    </xf>
    <xf numFmtId="43" fontId="15" fillId="33" borderId="14" xfId="33" applyFont="1" applyFill="1" applyBorder="1" applyAlignment="1">
      <alignment vertical="center"/>
    </xf>
    <xf numFmtId="43" fontId="15" fillId="33" borderId="14" xfId="33" applyFont="1" applyFill="1" applyBorder="1" applyAlignment="1">
      <alignment vertical="center" shrinkToFit="1"/>
    </xf>
    <xf numFmtId="43" fontId="14" fillId="33" borderId="14" xfId="33" applyFont="1" applyFill="1" applyBorder="1" applyAlignment="1">
      <alignment vertical="center" shrinkToFit="1"/>
    </xf>
    <xf numFmtId="0" fontId="15" fillId="0" borderId="12" xfId="0" applyFont="1" applyBorder="1" applyAlignment="1">
      <alignment vertical="center" wrapText="1"/>
    </xf>
    <xf numFmtId="43" fontId="15" fillId="0" borderId="12" xfId="33" applyFont="1" applyBorder="1" applyAlignment="1">
      <alignment vertical="center"/>
    </xf>
    <xf numFmtId="43" fontId="15" fillId="0" borderId="12" xfId="33" applyFont="1" applyBorder="1" applyAlignment="1">
      <alignment vertical="center" shrinkToFit="1"/>
    </xf>
    <xf numFmtId="43" fontId="14" fillId="0" borderId="12" xfId="33" applyFont="1" applyBorder="1" applyAlignment="1">
      <alignment vertical="center"/>
    </xf>
    <xf numFmtId="43" fontId="14" fillId="34" borderId="12" xfId="33" applyFont="1" applyFill="1" applyBorder="1" applyAlignment="1">
      <alignment vertical="center" shrinkToFit="1"/>
    </xf>
    <xf numFmtId="43" fontId="68" fillId="0" borderId="0" xfId="33" applyFont="1" applyAlignment="1">
      <alignment vertical="center"/>
    </xf>
    <xf numFmtId="0" fontId="68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4" fillId="33" borderId="14" xfId="0" applyFont="1" applyFill="1" applyBorder="1" applyAlignment="1">
      <alignment vertical="center" wrapText="1"/>
    </xf>
    <xf numFmtId="0" fontId="14" fillId="35" borderId="12" xfId="0" applyFont="1" applyFill="1" applyBorder="1" applyAlignment="1">
      <alignment vertical="center" wrapText="1"/>
    </xf>
    <xf numFmtId="43" fontId="15" fillId="35" borderId="12" xfId="33" applyFont="1" applyFill="1" applyBorder="1" applyAlignment="1">
      <alignment vertical="center"/>
    </xf>
    <xf numFmtId="43" fontId="15" fillId="35" borderId="12" xfId="33" applyFont="1" applyFill="1" applyBorder="1" applyAlignment="1">
      <alignment vertical="center" shrinkToFit="1"/>
    </xf>
    <xf numFmtId="43" fontId="14" fillId="35" borderId="12" xfId="33" applyFont="1" applyFill="1" applyBorder="1" applyAlignment="1">
      <alignment vertical="center" shrinkToFit="1"/>
    </xf>
    <xf numFmtId="43" fontId="68" fillId="0" borderId="12" xfId="33" applyFont="1" applyBorder="1" applyAlignment="1">
      <alignment vertical="center"/>
    </xf>
    <xf numFmtId="43" fontId="68" fillId="0" borderId="12" xfId="33" applyFont="1" applyBorder="1" applyAlignment="1">
      <alignment vertical="center" shrinkToFit="1"/>
    </xf>
    <xf numFmtId="43" fontId="69" fillId="0" borderId="12" xfId="33" applyFont="1" applyBorder="1" applyAlignment="1">
      <alignment vertical="center"/>
    </xf>
    <xf numFmtId="43" fontId="69" fillId="34" borderId="12" xfId="33" applyFont="1" applyFill="1" applyBorder="1" applyAlignment="1">
      <alignment vertical="center" shrinkToFit="1"/>
    </xf>
    <xf numFmtId="43" fontId="69" fillId="0" borderId="0" xfId="33" applyFont="1" applyAlignment="1">
      <alignment vertical="center"/>
    </xf>
    <xf numFmtId="0" fontId="69" fillId="0" borderId="0" xfId="0" applyFont="1" applyAlignment="1">
      <alignment vertical="center"/>
    </xf>
    <xf numFmtId="0" fontId="15" fillId="0" borderId="13" xfId="0" applyFont="1" applyBorder="1" applyAlignment="1">
      <alignment vertical="center" wrapText="1"/>
    </xf>
    <xf numFmtId="43" fontId="15" fillId="0" borderId="13" xfId="33" applyFont="1" applyBorder="1" applyAlignment="1">
      <alignment vertical="center"/>
    </xf>
    <xf numFmtId="43" fontId="68" fillId="0" borderId="13" xfId="33" applyFont="1" applyBorder="1" applyAlignment="1">
      <alignment vertical="center"/>
    </xf>
    <xf numFmtId="43" fontId="68" fillId="0" borderId="13" xfId="33" applyFont="1" applyBorder="1" applyAlignment="1">
      <alignment vertical="center" shrinkToFit="1"/>
    </xf>
    <xf numFmtId="43" fontId="69" fillId="0" borderId="13" xfId="33" applyFont="1" applyBorder="1" applyAlignment="1">
      <alignment vertical="center"/>
    </xf>
    <xf numFmtId="43" fontId="15" fillId="0" borderId="13" xfId="33" applyFont="1" applyBorder="1" applyAlignment="1">
      <alignment vertical="center" shrinkToFit="1"/>
    </xf>
    <xf numFmtId="43" fontId="14" fillId="0" borderId="13" xfId="33" applyFont="1" applyBorder="1" applyAlignment="1">
      <alignment vertical="center"/>
    </xf>
    <xf numFmtId="43" fontId="14" fillId="34" borderId="13" xfId="33" applyFont="1" applyFill="1" applyBorder="1" applyAlignment="1">
      <alignment vertical="center" shrinkToFit="1"/>
    </xf>
    <xf numFmtId="43" fontId="14" fillId="0" borderId="15" xfId="33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3" fontId="15" fillId="0" borderId="16" xfId="33" applyFont="1" applyBorder="1" applyAlignment="1">
      <alignment vertical="center"/>
    </xf>
    <xf numFmtId="43" fontId="15" fillId="0" borderId="10" xfId="33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43" fontId="15" fillId="0" borderId="17" xfId="33" applyFont="1" applyBorder="1" applyAlignment="1">
      <alignment vertical="center"/>
    </xf>
    <xf numFmtId="43" fontId="14" fillId="0" borderId="10" xfId="33" applyFont="1" applyBorder="1" applyAlignment="1">
      <alignment vertical="center"/>
    </xf>
    <xf numFmtId="43" fontId="14" fillId="33" borderId="14" xfId="33" applyFont="1" applyFill="1" applyBorder="1" applyAlignment="1">
      <alignment vertical="center"/>
    </xf>
    <xf numFmtId="0" fontId="70" fillId="0" borderId="12" xfId="0" applyFont="1" applyBorder="1" applyAlignment="1">
      <alignment vertical="center" wrapText="1"/>
    </xf>
    <xf numFmtId="0" fontId="70" fillId="0" borderId="12" xfId="0" applyFont="1" applyBorder="1" applyAlignment="1">
      <alignment horizontal="left" vertical="center" wrapText="1"/>
    </xf>
    <xf numFmtId="0" fontId="14" fillId="36" borderId="12" xfId="0" applyFont="1" applyFill="1" applyBorder="1" applyAlignment="1">
      <alignment horizontal="center" vertical="center" wrapText="1"/>
    </xf>
    <xf numFmtId="43" fontId="15" fillId="0" borderId="12" xfId="33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43" fontId="14" fillId="0" borderId="12" xfId="33" applyFont="1" applyBorder="1" applyAlignment="1">
      <alignment horizontal="center" vertical="center" wrapText="1"/>
    </xf>
    <xf numFmtId="43" fontId="14" fillId="0" borderId="12" xfId="33" applyFont="1" applyBorder="1" applyAlignment="1">
      <alignment horizontal="center" vertical="center"/>
    </xf>
    <xf numFmtId="43" fontId="14" fillId="0" borderId="0" xfId="33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43" fontId="15" fillId="0" borderId="12" xfId="33" applyFont="1" applyBorder="1" applyAlignment="1">
      <alignment horizontal="center" vertical="center" wrapText="1"/>
    </xf>
    <xf numFmtId="43" fontId="15" fillId="0" borderId="12" xfId="33" applyFont="1" applyBorder="1" applyAlignment="1">
      <alignment horizontal="center" vertical="center"/>
    </xf>
    <xf numFmtId="43" fontId="15" fillId="0" borderId="12" xfId="33" applyFont="1" applyBorder="1" applyAlignment="1">
      <alignment horizontal="center" vertical="center" shrinkToFit="1"/>
    </xf>
    <xf numFmtId="3" fontId="14" fillId="0" borderId="12" xfId="0" applyNumberFormat="1" applyFont="1" applyBorder="1" applyAlignment="1">
      <alignment horizontal="center" vertical="center"/>
    </xf>
    <xf numFmtId="43" fontId="15" fillId="36" borderId="12" xfId="33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43" fontId="15" fillId="0" borderId="13" xfId="33" applyFont="1" applyBorder="1" applyAlignment="1">
      <alignment vertical="center" wrapText="1"/>
    </xf>
    <xf numFmtId="0" fontId="14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43" fontId="15" fillId="0" borderId="0" xfId="33" applyFont="1" applyBorder="1" applyAlignment="1">
      <alignment vertical="center" shrinkToFit="1"/>
    </xf>
    <xf numFmtId="43" fontId="15" fillId="0" borderId="0" xfId="33" applyFont="1" applyBorder="1" applyAlignment="1">
      <alignment vertical="center" wrapText="1"/>
    </xf>
    <xf numFmtId="3" fontId="15" fillId="0" borderId="12" xfId="0" applyNumberFormat="1" applyFont="1" applyBorder="1" applyAlignment="1">
      <alignment horizontal="left" vertical="center" wrapText="1"/>
    </xf>
    <xf numFmtId="43" fontId="24" fillId="35" borderId="12" xfId="33" applyFont="1" applyFill="1" applyBorder="1" applyAlignment="1">
      <alignment vertical="center"/>
    </xf>
    <xf numFmtId="43" fontId="16" fillId="35" borderId="12" xfId="33" applyFont="1" applyFill="1" applyBorder="1" applyAlignment="1">
      <alignment vertical="center"/>
    </xf>
    <xf numFmtId="0" fontId="15" fillId="0" borderId="16" xfId="0" applyFont="1" applyBorder="1" applyAlignment="1">
      <alignment horizontal="left" vertical="center" wrapText="1"/>
    </xf>
    <xf numFmtId="43" fontId="15" fillId="0" borderId="16" xfId="33" applyFont="1" applyBorder="1" applyAlignment="1">
      <alignment vertical="center" wrapText="1"/>
    </xf>
    <xf numFmtId="43" fontId="70" fillId="0" borderId="12" xfId="33" applyFont="1" applyBorder="1" applyAlignment="1">
      <alignment horizontal="right" vertical="center"/>
    </xf>
    <xf numFmtId="43" fontId="15" fillId="0" borderId="17" xfId="33" applyFont="1" applyBorder="1" applyAlignment="1">
      <alignment vertical="center" shrinkToFit="1"/>
    </xf>
    <xf numFmtId="43" fontId="15" fillId="0" borderId="13" xfId="33" applyFont="1" applyBorder="1" applyAlignment="1">
      <alignment horizontal="center" vertical="center" wrapText="1"/>
    </xf>
    <xf numFmtId="43" fontId="14" fillId="0" borderId="13" xfId="33" applyFont="1" applyBorder="1" applyAlignment="1">
      <alignment horizontal="center" vertical="center"/>
    </xf>
    <xf numFmtId="43" fontId="15" fillId="0" borderId="13" xfId="33" applyFont="1" applyBorder="1" applyAlignment="1">
      <alignment horizontal="center" vertical="center"/>
    </xf>
    <xf numFmtId="43" fontId="14" fillId="0" borderId="13" xfId="33" applyFont="1" applyBorder="1" applyAlignment="1">
      <alignment horizontal="center" vertical="center" shrinkToFit="1"/>
    </xf>
    <xf numFmtId="43" fontId="15" fillId="0" borderId="15" xfId="33" applyFont="1" applyBorder="1" applyAlignment="1">
      <alignment vertical="center" wrapText="1"/>
    </xf>
    <xf numFmtId="43" fontId="15" fillId="36" borderId="13" xfId="33" applyFont="1" applyFill="1" applyBorder="1" applyAlignment="1">
      <alignment horizontal="right" vertical="center"/>
    </xf>
    <xf numFmtId="43" fontId="15" fillId="0" borderId="15" xfId="33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43" fontId="25" fillId="0" borderId="13" xfId="33" applyFont="1" applyBorder="1" applyAlignment="1">
      <alignment vertical="center"/>
    </xf>
    <xf numFmtId="43" fontId="26" fillId="34" borderId="13" xfId="33" applyFont="1" applyFill="1" applyBorder="1" applyAlignment="1">
      <alignment vertical="center" shrinkToFit="1"/>
    </xf>
    <xf numFmtId="43" fontId="26" fillId="0" borderId="15" xfId="33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43" fontId="16" fillId="33" borderId="14" xfId="33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3" fontId="68" fillId="0" borderId="0" xfId="33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43" fontId="69" fillId="0" borderId="0" xfId="33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43" fontId="26" fillId="0" borderId="0" xfId="33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9" fillId="37" borderId="18" xfId="0" applyFont="1" applyFill="1" applyBorder="1" applyAlignment="1">
      <alignment horizontal="center"/>
    </xf>
    <xf numFmtId="0" fontId="69" fillId="37" borderId="19" xfId="0" applyFont="1" applyFill="1" applyBorder="1" applyAlignment="1">
      <alignment horizontal="center"/>
    </xf>
    <xf numFmtId="0" fontId="69" fillId="37" borderId="2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center" vertical="center" wrapText="1"/>
    </xf>
    <xf numFmtId="43" fontId="14" fillId="0" borderId="17" xfId="33" applyFont="1" applyBorder="1" applyAlignment="1">
      <alignment horizontal="center" vertical="center"/>
    </xf>
    <xf numFmtId="43" fontId="14" fillId="0" borderId="15" xfId="33" applyFont="1" applyBorder="1" applyAlignment="1">
      <alignment horizontal="center" vertical="center"/>
    </xf>
    <xf numFmtId="43" fontId="14" fillId="0" borderId="22" xfId="33" applyFont="1" applyBorder="1" applyAlignment="1">
      <alignment horizontal="center" vertical="center"/>
    </xf>
    <xf numFmtId="43" fontId="14" fillId="37" borderId="18" xfId="33" applyFont="1" applyFill="1" applyBorder="1" applyAlignment="1">
      <alignment horizontal="center" vertical="center"/>
    </xf>
    <xf numFmtId="43" fontId="14" fillId="37" borderId="19" xfId="33" applyFont="1" applyFill="1" applyBorder="1" applyAlignment="1">
      <alignment horizontal="center" vertical="center"/>
    </xf>
    <xf numFmtId="43" fontId="14" fillId="37" borderId="20" xfId="33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3" fontId="14" fillId="34" borderId="11" xfId="33" applyFont="1" applyFill="1" applyBorder="1" applyAlignment="1">
      <alignment horizontal="center" vertical="center" wrapText="1" shrinkToFit="1"/>
    </xf>
    <xf numFmtId="43" fontId="14" fillId="34" borderId="12" xfId="33" applyFont="1" applyFill="1" applyBorder="1" applyAlignment="1">
      <alignment horizontal="center" vertical="center" wrapText="1" shrinkToFit="1"/>
    </xf>
    <xf numFmtId="43" fontId="14" fillId="34" borderId="13" xfId="33" applyFont="1" applyFill="1" applyBorder="1" applyAlignment="1">
      <alignment horizontal="center" vertical="center" wrapText="1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19050</xdr:rowOff>
    </xdr:from>
    <xdr:to>
      <xdr:col>5</xdr:col>
      <xdr:colOff>428625</xdr:colOff>
      <xdr:row>6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2385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47625</xdr:rowOff>
    </xdr:from>
    <xdr:to>
      <xdr:col>5</xdr:col>
      <xdr:colOff>666750</xdr:colOff>
      <xdr:row>5</xdr:row>
      <xdr:rowOff>85725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7625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J25"/>
  <sheetViews>
    <sheetView showGridLines="0" zoomScalePageLayoutView="0" workbookViewId="0" topLeftCell="A16">
      <selection activeCell="M24" sqref="M24"/>
    </sheetView>
  </sheetViews>
  <sheetFormatPr defaultColWidth="9.00390625" defaultRowHeight="24"/>
  <cols>
    <col min="1" max="9" width="9.00390625" style="2" customWidth="1"/>
    <col min="10" max="10" width="2.00390625" style="2" customWidth="1"/>
    <col min="11" max="16384" width="9.00390625" style="2" customWidth="1"/>
  </cols>
  <sheetData>
    <row r="7" spans="1:9" ht="20.25">
      <c r="A7" s="200"/>
      <c r="B7" s="200"/>
      <c r="C7" s="200"/>
      <c r="D7" s="200"/>
      <c r="E7" s="200"/>
      <c r="F7" s="200"/>
      <c r="G7" s="200"/>
      <c r="H7" s="200"/>
      <c r="I7" s="200"/>
    </row>
    <row r="8" spans="1:9" s="27" customFormat="1" ht="45">
      <c r="A8" s="199" t="s">
        <v>81</v>
      </c>
      <c r="B8" s="199"/>
      <c r="C8" s="199"/>
      <c r="D8" s="199"/>
      <c r="E8" s="199"/>
      <c r="F8" s="199"/>
      <c r="G8" s="199"/>
      <c r="H8" s="199"/>
      <c r="I8" s="199"/>
    </row>
    <row r="9" spans="1:9" s="27" customFormat="1" ht="45">
      <c r="A9" s="199" t="s">
        <v>80</v>
      </c>
      <c r="B9" s="199"/>
      <c r="C9" s="199"/>
      <c r="D9" s="199"/>
      <c r="E9" s="199"/>
      <c r="F9" s="199"/>
      <c r="G9" s="199"/>
      <c r="H9" s="199"/>
      <c r="I9" s="199"/>
    </row>
    <row r="10" spans="1:9" ht="35.25">
      <c r="A10" s="199" t="s">
        <v>78</v>
      </c>
      <c r="B10" s="199"/>
      <c r="C10" s="199"/>
      <c r="D10" s="199"/>
      <c r="E10" s="199"/>
      <c r="F10" s="199"/>
      <c r="G10" s="199"/>
      <c r="H10" s="199"/>
      <c r="I10" s="199"/>
    </row>
    <row r="11" spans="1:9" ht="35.25">
      <c r="A11" s="199" t="s">
        <v>79</v>
      </c>
      <c r="B11" s="199"/>
      <c r="C11" s="199"/>
      <c r="D11" s="199"/>
      <c r="E11" s="199"/>
      <c r="F11" s="199"/>
      <c r="G11" s="199"/>
      <c r="H11" s="199"/>
      <c r="I11" s="199"/>
    </row>
    <row r="12" spans="1:9" ht="45">
      <c r="A12" s="198"/>
      <c r="B12" s="198"/>
      <c r="C12" s="198"/>
      <c r="D12" s="198"/>
      <c r="E12" s="198"/>
      <c r="F12" s="198"/>
      <c r="G12" s="198"/>
      <c r="H12" s="198"/>
      <c r="I12" s="198"/>
    </row>
    <row r="19" s="12" customFormat="1" ht="11.25"/>
    <row r="22" spans="1:10" ht="35.25">
      <c r="A22" s="199" t="s">
        <v>82</v>
      </c>
      <c r="B22" s="199"/>
      <c r="C22" s="199"/>
      <c r="D22" s="199"/>
      <c r="E22" s="199"/>
      <c r="F22" s="199"/>
      <c r="G22" s="199"/>
      <c r="H22" s="199"/>
      <c r="I22" s="199"/>
      <c r="J22" s="199"/>
    </row>
    <row r="23" spans="1:9" ht="41.25">
      <c r="A23" s="196" t="s">
        <v>2</v>
      </c>
      <c r="B23" s="196"/>
      <c r="C23" s="196"/>
      <c r="D23" s="196"/>
      <c r="E23" s="196"/>
      <c r="F23" s="196"/>
      <c r="G23" s="196"/>
      <c r="H23" s="196"/>
      <c r="I23" s="196"/>
    </row>
    <row r="24" spans="1:9" ht="45">
      <c r="A24" s="198" t="s">
        <v>3</v>
      </c>
      <c r="B24" s="198"/>
      <c r="C24" s="198"/>
      <c r="D24" s="198"/>
      <c r="E24" s="198"/>
      <c r="F24" s="198"/>
      <c r="G24" s="198"/>
      <c r="H24" s="198"/>
      <c r="I24" s="198"/>
    </row>
    <row r="25" spans="1:9" ht="33.75">
      <c r="A25" s="197" t="s">
        <v>83</v>
      </c>
      <c r="B25" s="197"/>
      <c r="C25" s="197"/>
      <c r="D25" s="197"/>
      <c r="E25" s="197"/>
      <c r="F25" s="197"/>
      <c r="G25" s="197"/>
      <c r="H25" s="197"/>
      <c r="I25" s="197"/>
    </row>
  </sheetData>
  <sheetProtection/>
  <mergeCells count="10">
    <mergeCell ref="A23:I23"/>
    <mergeCell ref="A25:I25"/>
    <mergeCell ref="A24:I24"/>
    <mergeCell ref="A22:J22"/>
    <mergeCell ref="A12:I12"/>
    <mergeCell ref="A7:I7"/>
    <mergeCell ref="A9:I9"/>
    <mergeCell ref="A10:I10"/>
    <mergeCell ref="A11:I11"/>
    <mergeCell ref="A8:I8"/>
  </mergeCells>
  <printOptions/>
  <pageMargins left="1.1811023622047245" right="0.3937007874015748" top="0.5905511811023623" bottom="0.5905511811023623" header="0.1968503937007874" footer="0.1968503937007874"/>
  <pageSetup horizontalDpi="600" verticalDpi="600" orientation="portrait" paperSize="9" r:id="rId2"/>
  <headerFooter alignWithMargins="0">
    <oddFooter>&amp;R&amp;6Jin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I85"/>
  <sheetViews>
    <sheetView showGridLines="0" zoomScalePageLayoutView="0" workbookViewId="0" topLeftCell="A13">
      <selection activeCell="L23" sqref="L23"/>
    </sheetView>
  </sheetViews>
  <sheetFormatPr defaultColWidth="9.00390625" defaultRowHeight="24"/>
  <cols>
    <col min="1" max="1" width="3.625" style="2" customWidth="1"/>
    <col min="2" max="16384" width="9.00390625" style="2" customWidth="1"/>
  </cols>
  <sheetData>
    <row r="2" spans="1:9" ht="33.75">
      <c r="A2" s="197" t="s">
        <v>5</v>
      </c>
      <c r="B2" s="197"/>
      <c r="C2" s="197"/>
      <c r="D2" s="197"/>
      <c r="E2" s="197"/>
      <c r="F2" s="197"/>
      <c r="G2" s="197"/>
      <c r="H2" s="197"/>
      <c r="I2" s="197"/>
    </row>
    <row r="3" spans="1:9" s="12" customFormat="1" ht="11.25">
      <c r="A3" s="11"/>
      <c r="B3" s="11"/>
      <c r="C3" s="11"/>
      <c r="D3" s="11"/>
      <c r="E3" s="11"/>
      <c r="F3" s="11"/>
      <c r="G3" s="11"/>
      <c r="H3" s="11"/>
      <c r="I3" s="11"/>
    </row>
    <row r="4" spans="1:9" ht="20.25">
      <c r="A4" s="14"/>
      <c r="B4" s="201" t="s">
        <v>8</v>
      </c>
      <c r="C4" s="201"/>
      <c r="D4" s="201"/>
      <c r="E4" s="201"/>
      <c r="F4" s="201"/>
      <c r="G4" s="201"/>
      <c r="H4" s="201"/>
      <c r="I4" s="14" t="s">
        <v>9</v>
      </c>
    </row>
    <row r="5" spans="1:9" s="6" customFormat="1" ht="20.25">
      <c r="A5" s="14">
        <v>1</v>
      </c>
      <c r="B5" s="2" t="s">
        <v>84</v>
      </c>
      <c r="C5" s="15"/>
      <c r="D5" s="15"/>
      <c r="E5" s="15"/>
      <c r="F5" s="15"/>
      <c r="G5" s="15"/>
      <c r="H5" s="15"/>
      <c r="I5" s="14">
        <v>1</v>
      </c>
    </row>
    <row r="6" spans="1:9" s="6" customFormat="1" ht="20.25">
      <c r="A6" s="14">
        <v>2</v>
      </c>
      <c r="B6" s="2" t="s">
        <v>85</v>
      </c>
      <c r="C6" s="15"/>
      <c r="D6" s="15"/>
      <c r="E6" s="15"/>
      <c r="F6" s="15"/>
      <c r="G6" s="15"/>
      <c r="H6" s="15"/>
      <c r="I6" s="28" t="s">
        <v>87</v>
      </c>
    </row>
    <row r="7" spans="1:9" s="6" customFormat="1" ht="20.25">
      <c r="A7" s="14">
        <v>3</v>
      </c>
      <c r="B7" s="2" t="s">
        <v>86</v>
      </c>
      <c r="C7" s="15"/>
      <c r="D7" s="15"/>
      <c r="E7" s="15"/>
      <c r="F7" s="15"/>
      <c r="G7" s="15"/>
      <c r="H7" s="15"/>
      <c r="I7" s="14">
        <v>5</v>
      </c>
    </row>
    <row r="8" spans="1:9" s="6" customFormat="1" ht="20.25">
      <c r="A8" s="14">
        <v>4</v>
      </c>
      <c r="B8" s="2" t="s">
        <v>88</v>
      </c>
      <c r="C8" s="15"/>
      <c r="D8" s="15"/>
      <c r="E8" s="15"/>
      <c r="F8" s="15"/>
      <c r="G8" s="15"/>
      <c r="H8" s="15"/>
      <c r="I8" s="14">
        <v>6</v>
      </c>
    </row>
    <row r="9" spans="1:9" s="6" customFormat="1" ht="20.25">
      <c r="A9" s="14">
        <v>5</v>
      </c>
      <c r="B9" s="2" t="s">
        <v>113</v>
      </c>
      <c r="C9" s="15"/>
      <c r="D9" s="15"/>
      <c r="E9" s="15"/>
      <c r="F9" s="15"/>
      <c r="G9" s="15"/>
      <c r="H9" s="15"/>
      <c r="I9" s="14" t="s">
        <v>89</v>
      </c>
    </row>
    <row r="10" spans="1:9" s="6" customFormat="1" ht="20.25">
      <c r="A10" s="7"/>
      <c r="B10" s="6" t="s">
        <v>90</v>
      </c>
      <c r="C10" s="15"/>
      <c r="D10" s="15"/>
      <c r="E10" s="15"/>
      <c r="F10" s="15"/>
      <c r="G10" s="15"/>
      <c r="H10" s="15"/>
      <c r="I10" s="14">
        <v>7</v>
      </c>
    </row>
    <row r="11" spans="1:9" s="6" customFormat="1" ht="20.25">
      <c r="A11" s="7"/>
      <c r="B11" s="20" t="s">
        <v>91</v>
      </c>
      <c r="C11" s="15"/>
      <c r="D11" s="15"/>
      <c r="E11" s="15"/>
      <c r="F11" s="15"/>
      <c r="G11" s="15"/>
      <c r="H11" s="15"/>
      <c r="I11" s="14">
        <v>8</v>
      </c>
    </row>
    <row r="12" spans="1:9" s="6" customFormat="1" ht="20.25">
      <c r="A12" s="7"/>
      <c r="B12" s="20" t="s">
        <v>92</v>
      </c>
      <c r="C12" s="15"/>
      <c r="D12" s="15"/>
      <c r="E12" s="15"/>
      <c r="F12" s="15"/>
      <c r="G12" s="15"/>
      <c r="H12" s="15"/>
      <c r="I12" s="14">
        <v>9</v>
      </c>
    </row>
    <row r="13" spans="1:9" s="9" customFormat="1" ht="11.25">
      <c r="A13" s="29"/>
      <c r="B13" s="17"/>
      <c r="C13" s="30"/>
      <c r="D13" s="30"/>
      <c r="E13" s="30"/>
      <c r="F13" s="30"/>
      <c r="G13" s="30"/>
      <c r="H13" s="30"/>
      <c r="I13" s="31"/>
    </row>
    <row r="14" spans="1:9" s="6" customFormat="1" ht="20.25">
      <c r="A14" s="14">
        <v>6</v>
      </c>
      <c r="B14" s="21" t="s">
        <v>112</v>
      </c>
      <c r="C14" s="15"/>
      <c r="D14" s="15"/>
      <c r="E14" s="15"/>
      <c r="F14" s="15"/>
      <c r="G14" s="15"/>
      <c r="H14" s="15"/>
      <c r="I14" s="28" t="s">
        <v>93</v>
      </c>
    </row>
    <row r="15" spans="1:9" s="6" customFormat="1" ht="20.25">
      <c r="A15" s="14"/>
      <c r="B15" s="20" t="s">
        <v>94</v>
      </c>
      <c r="C15" s="15"/>
      <c r="D15" s="15"/>
      <c r="E15" s="15"/>
      <c r="F15" s="15"/>
      <c r="G15" s="15"/>
      <c r="H15" s="15"/>
      <c r="I15" s="14">
        <v>10</v>
      </c>
    </row>
    <row r="16" spans="1:9" s="6" customFormat="1" ht="20.25">
      <c r="A16" s="14"/>
      <c r="B16" s="20" t="s">
        <v>95</v>
      </c>
      <c r="C16" s="15"/>
      <c r="D16" s="15"/>
      <c r="E16" s="15"/>
      <c r="F16" s="15"/>
      <c r="G16" s="15"/>
      <c r="H16" s="15"/>
      <c r="I16" s="14">
        <v>11</v>
      </c>
    </row>
    <row r="17" spans="1:9" s="6" customFormat="1" ht="20.25">
      <c r="A17" s="14"/>
      <c r="B17" s="20" t="s">
        <v>96</v>
      </c>
      <c r="C17" s="15"/>
      <c r="D17" s="15"/>
      <c r="E17" s="15"/>
      <c r="F17" s="15"/>
      <c r="G17" s="15"/>
      <c r="H17" s="15"/>
      <c r="I17" s="14">
        <v>12</v>
      </c>
    </row>
    <row r="18" spans="1:9" s="6" customFormat="1" ht="20.25">
      <c r="A18" s="14"/>
      <c r="B18" s="20" t="s">
        <v>97</v>
      </c>
      <c r="C18" s="15"/>
      <c r="D18" s="15"/>
      <c r="E18" s="15"/>
      <c r="F18" s="15"/>
      <c r="G18" s="15"/>
      <c r="H18" s="15"/>
      <c r="I18" s="14" t="s">
        <v>99</v>
      </c>
    </row>
    <row r="19" spans="1:9" s="6" customFormat="1" ht="20.25">
      <c r="A19" s="14"/>
      <c r="B19" s="20" t="s">
        <v>98</v>
      </c>
      <c r="C19" s="15"/>
      <c r="D19" s="15"/>
      <c r="E19" s="15"/>
      <c r="F19" s="15"/>
      <c r="G19" s="15"/>
      <c r="H19" s="15"/>
      <c r="I19" s="14">
        <v>15</v>
      </c>
    </row>
    <row r="20" spans="1:9" s="6" customFormat="1" ht="20.25">
      <c r="A20" s="14"/>
      <c r="B20" s="6" t="s">
        <v>100</v>
      </c>
      <c r="C20" s="15"/>
      <c r="D20" s="15"/>
      <c r="E20" s="15"/>
      <c r="F20" s="15"/>
      <c r="G20" s="15"/>
      <c r="H20" s="15"/>
      <c r="I20" s="14" t="s">
        <v>108</v>
      </c>
    </row>
    <row r="21" spans="1:9" s="6" customFormat="1" ht="20.25">
      <c r="A21" s="14"/>
      <c r="B21" s="6" t="s">
        <v>101</v>
      </c>
      <c r="C21" s="15"/>
      <c r="D21" s="15"/>
      <c r="E21" s="15"/>
      <c r="F21" s="15"/>
      <c r="G21" s="15"/>
      <c r="H21" s="15"/>
      <c r="I21" s="14" t="s">
        <v>111</v>
      </c>
    </row>
    <row r="22" spans="1:9" s="9" customFormat="1" ht="11.25">
      <c r="A22" s="31"/>
      <c r="C22" s="30"/>
      <c r="D22" s="30"/>
      <c r="E22" s="30"/>
      <c r="F22" s="30"/>
      <c r="G22" s="30"/>
      <c r="H22" s="30"/>
      <c r="I22" s="29"/>
    </row>
    <row r="23" spans="1:9" s="6" customFormat="1" ht="20.25">
      <c r="A23" s="14">
        <v>7</v>
      </c>
      <c r="B23" s="21" t="s">
        <v>114</v>
      </c>
      <c r="C23" s="15"/>
      <c r="D23" s="15"/>
      <c r="E23" s="15"/>
      <c r="F23" s="15"/>
      <c r="G23" s="15"/>
      <c r="H23" s="15"/>
      <c r="I23" s="7"/>
    </row>
    <row r="24" spans="1:9" s="6" customFormat="1" ht="20.25">
      <c r="A24" s="7"/>
      <c r="B24" s="6" t="s">
        <v>102</v>
      </c>
      <c r="C24" s="15"/>
      <c r="D24" s="15"/>
      <c r="E24" s="15"/>
      <c r="F24" s="15"/>
      <c r="G24" s="15"/>
      <c r="H24" s="15"/>
      <c r="I24" s="14">
        <v>22</v>
      </c>
    </row>
    <row r="25" spans="1:9" s="6" customFormat="1" ht="20.25">
      <c r="A25" s="7"/>
      <c r="B25" s="6" t="s">
        <v>103</v>
      </c>
      <c r="C25" s="15"/>
      <c r="D25" s="15"/>
      <c r="E25" s="15"/>
      <c r="F25" s="15"/>
      <c r="G25" s="15"/>
      <c r="H25" s="15"/>
      <c r="I25" s="14">
        <v>23</v>
      </c>
    </row>
    <row r="26" spans="1:9" s="6" customFormat="1" ht="20.25">
      <c r="A26" s="7"/>
      <c r="B26" s="20" t="s">
        <v>104</v>
      </c>
      <c r="C26" s="15"/>
      <c r="D26" s="15"/>
      <c r="E26" s="15"/>
      <c r="F26" s="15"/>
      <c r="G26" s="15"/>
      <c r="H26" s="15"/>
      <c r="I26" s="14" t="s">
        <v>195</v>
      </c>
    </row>
    <row r="27" spans="1:9" s="6" customFormat="1" ht="20.25">
      <c r="A27" s="7"/>
      <c r="B27" s="20" t="s">
        <v>196</v>
      </c>
      <c r="C27" s="15"/>
      <c r="D27" s="15"/>
      <c r="E27" s="15"/>
      <c r="F27" s="15"/>
      <c r="G27" s="15"/>
      <c r="H27" s="15"/>
      <c r="I27" s="14">
        <v>28</v>
      </c>
    </row>
    <row r="28" spans="1:9" s="6" customFormat="1" ht="20.25">
      <c r="A28" s="7"/>
      <c r="B28" s="20" t="s">
        <v>105</v>
      </c>
      <c r="C28" s="15"/>
      <c r="D28" s="15"/>
      <c r="E28" s="15"/>
      <c r="F28" s="15"/>
      <c r="G28" s="15"/>
      <c r="H28" s="15"/>
      <c r="I28" s="14" t="s">
        <v>232</v>
      </c>
    </row>
    <row r="29" spans="1:9" s="6" customFormat="1" ht="20.25">
      <c r="A29" s="7"/>
      <c r="B29" s="20"/>
      <c r="C29" s="15"/>
      <c r="D29" s="15"/>
      <c r="E29" s="15"/>
      <c r="F29" s="15"/>
      <c r="G29" s="15"/>
      <c r="H29" s="15"/>
      <c r="I29" s="7"/>
    </row>
    <row r="30" spans="1:9" s="6" customFormat="1" ht="20.25">
      <c r="A30" s="14">
        <v>8</v>
      </c>
      <c r="B30" s="21" t="s">
        <v>233</v>
      </c>
      <c r="C30" s="13" t="s">
        <v>11</v>
      </c>
      <c r="D30" s="15"/>
      <c r="E30" s="15"/>
      <c r="F30" s="15"/>
      <c r="G30" s="15"/>
      <c r="H30" s="15"/>
      <c r="I30" s="7"/>
    </row>
    <row r="31" spans="1:9" s="6" customFormat="1" ht="20.25">
      <c r="A31" s="5"/>
      <c r="B31" s="20"/>
      <c r="C31" s="15"/>
      <c r="D31" s="15"/>
      <c r="E31" s="15"/>
      <c r="F31" s="15"/>
      <c r="G31" s="15"/>
      <c r="H31" s="15"/>
      <c r="I31" s="7"/>
    </row>
    <row r="32" spans="1:9" s="6" customFormat="1" ht="20.25">
      <c r="A32" s="5"/>
      <c r="B32" s="20"/>
      <c r="C32" s="15"/>
      <c r="D32" s="15"/>
      <c r="E32" s="15"/>
      <c r="F32" s="15"/>
      <c r="G32" s="15"/>
      <c r="H32" s="15"/>
      <c r="I32" s="7"/>
    </row>
    <row r="33" spans="1:9" s="6" customFormat="1" ht="20.25">
      <c r="A33" s="7"/>
      <c r="C33" s="15"/>
      <c r="D33" s="15"/>
      <c r="E33" s="15"/>
      <c r="F33" s="15"/>
      <c r="G33" s="15"/>
      <c r="H33" s="15"/>
      <c r="I33" s="7"/>
    </row>
    <row r="34" spans="1:9" s="6" customFormat="1" ht="20.25">
      <c r="A34" s="7"/>
      <c r="C34" s="15"/>
      <c r="D34" s="15"/>
      <c r="E34" s="15"/>
      <c r="F34" s="15"/>
      <c r="G34" s="15"/>
      <c r="H34" s="15"/>
      <c r="I34" s="7"/>
    </row>
    <row r="35" spans="1:9" s="6" customFormat="1" ht="20.25">
      <c r="A35" s="7"/>
      <c r="C35" s="15"/>
      <c r="D35" s="15"/>
      <c r="E35" s="15"/>
      <c r="F35" s="15"/>
      <c r="G35" s="15"/>
      <c r="H35" s="15"/>
      <c r="I35" s="7"/>
    </row>
    <row r="36" spans="1:9" s="6" customFormat="1" ht="20.25">
      <c r="A36" s="7"/>
      <c r="C36" s="15"/>
      <c r="D36" s="15"/>
      <c r="E36" s="15"/>
      <c r="F36" s="15"/>
      <c r="G36" s="15"/>
      <c r="H36" s="15"/>
      <c r="I36" s="7"/>
    </row>
    <row r="37" spans="1:9" s="6" customFormat="1" ht="20.25">
      <c r="A37" s="7"/>
      <c r="C37" s="15"/>
      <c r="D37" s="15"/>
      <c r="E37" s="15"/>
      <c r="F37" s="15"/>
      <c r="G37" s="15"/>
      <c r="H37" s="15"/>
      <c r="I37" s="7"/>
    </row>
    <row r="38" spans="1:9" s="6" customFormat="1" ht="20.25">
      <c r="A38" s="7"/>
      <c r="C38" s="15"/>
      <c r="D38" s="15"/>
      <c r="E38" s="15"/>
      <c r="F38" s="15"/>
      <c r="G38" s="15"/>
      <c r="H38" s="15"/>
      <c r="I38" s="7"/>
    </row>
    <row r="39" spans="1:9" s="6" customFormat="1" ht="20.25">
      <c r="A39" s="5"/>
      <c r="B39" s="15"/>
      <c r="C39" s="15"/>
      <c r="D39" s="15"/>
      <c r="E39" s="15"/>
      <c r="F39" s="15"/>
      <c r="G39" s="15"/>
      <c r="H39" s="15"/>
      <c r="I39" s="7"/>
    </row>
    <row r="40" spans="1:9" s="6" customFormat="1" ht="20.25">
      <c r="A40" s="5"/>
      <c r="B40" s="15"/>
      <c r="C40" s="15"/>
      <c r="D40" s="15"/>
      <c r="E40" s="15"/>
      <c r="F40" s="15"/>
      <c r="G40" s="15"/>
      <c r="H40" s="15"/>
      <c r="I40" s="7"/>
    </row>
    <row r="41" spans="1:9" s="6" customFormat="1" ht="20.25">
      <c r="A41" s="5"/>
      <c r="B41" s="15"/>
      <c r="C41" s="15"/>
      <c r="D41" s="15"/>
      <c r="E41" s="15"/>
      <c r="F41" s="15"/>
      <c r="G41" s="15"/>
      <c r="H41" s="15"/>
      <c r="I41" s="7"/>
    </row>
    <row r="42" spans="1:9" s="6" customFormat="1" ht="20.25">
      <c r="A42" s="5"/>
      <c r="B42" s="15"/>
      <c r="C42" s="15"/>
      <c r="D42" s="15"/>
      <c r="E42" s="15"/>
      <c r="F42" s="15"/>
      <c r="G42" s="15"/>
      <c r="H42" s="15"/>
      <c r="I42" s="7"/>
    </row>
    <row r="43" spans="1:9" s="6" customFormat="1" ht="20.25">
      <c r="A43" s="5"/>
      <c r="B43" s="15"/>
      <c r="C43" s="15"/>
      <c r="D43" s="15"/>
      <c r="E43" s="15"/>
      <c r="F43" s="15"/>
      <c r="G43" s="15"/>
      <c r="H43" s="15"/>
      <c r="I43" s="7"/>
    </row>
    <row r="44" spans="1:9" s="6" customFormat="1" ht="20.25">
      <c r="A44" s="5"/>
      <c r="B44" s="15"/>
      <c r="C44" s="15"/>
      <c r="D44" s="15"/>
      <c r="E44" s="15"/>
      <c r="F44" s="15"/>
      <c r="G44" s="15"/>
      <c r="H44" s="15"/>
      <c r="I44" s="7"/>
    </row>
    <row r="45" spans="1:9" s="6" customFormat="1" ht="20.25">
      <c r="A45" s="15"/>
      <c r="B45" s="15"/>
      <c r="C45" s="15"/>
      <c r="D45" s="15"/>
      <c r="E45" s="15"/>
      <c r="F45" s="15"/>
      <c r="G45" s="15"/>
      <c r="H45" s="15"/>
      <c r="I45" s="15"/>
    </row>
    <row r="46" spans="1:9" s="6" customFormat="1" ht="20.25">
      <c r="A46" s="15"/>
      <c r="B46" s="15"/>
      <c r="C46" s="15"/>
      <c r="D46" s="15"/>
      <c r="E46" s="15"/>
      <c r="F46" s="15"/>
      <c r="G46" s="15"/>
      <c r="H46" s="15"/>
      <c r="I46" s="15"/>
    </row>
    <row r="47" spans="1:9" s="6" customFormat="1" ht="20.25">
      <c r="A47" s="15"/>
      <c r="B47" s="15"/>
      <c r="C47" s="15"/>
      <c r="D47" s="15"/>
      <c r="E47" s="15"/>
      <c r="F47" s="15"/>
      <c r="G47" s="15"/>
      <c r="H47" s="15"/>
      <c r="I47" s="15"/>
    </row>
    <row r="48" spans="1:9" s="6" customFormat="1" ht="20.25">
      <c r="A48" s="15"/>
      <c r="B48" s="15"/>
      <c r="C48" s="15"/>
      <c r="D48" s="15"/>
      <c r="E48" s="15"/>
      <c r="F48" s="15"/>
      <c r="G48" s="15"/>
      <c r="H48" s="15"/>
      <c r="I48" s="15"/>
    </row>
    <row r="49" spans="1:9" s="6" customFormat="1" ht="20.25">
      <c r="A49" s="15"/>
      <c r="B49" s="15"/>
      <c r="C49" s="15"/>
      <c r="D49" s="15"/>
      <c r="E49" s="15"/>
      <c r="F49" s="15"/>
      <c r="G49" s="15"/>
      <c r="H49" s="15"/>
      <c r="I49" s="15"/>
    </row>
    <row r="50" spans="1:9" s="6" customFormat="1" ht="20.25">
      <c r="A50" s="15"/>
      <c r="B50" s="15"/>
      <c r="C50" s="15"/>
      <c r="D50" s="15"/>
      <c r="E50" s="15"/>
      <c r="F50" s="15"/>
      <c r="G50" s="15"/>
      <c r="H50" s="15"/>
      <c r="I50" s="15"/>
    </row>
    <row r="51" spans="1:9" s="6" customFormat="1" ht="20.25">
      <c r="A51" s="15"/>
      <c r="B51" s="15"/>
      <c r="C51" s="15"/>
      <c r="D51" s="15"/>
      <c r="E51" s="15"/>
      <c r="F51" s="15"/>
      <c r="G51" s="15"/>
      <c r="H51" s="15"/>
      <c r="I51" s="15"/>
    </row>
    <row r="52" spans="1:9" s="6" customFormat="1" ht="20.25">
      <c r="A52" s="15"/>
      <c r="B52" s="15"/>
      <c r="C52" s="15"/>
      <c r="D52" s="15"/>
      <c r="E52" s="15"/>
      <c r="F52" s="15"/>
      <c r="G52" s="15"/>
      <c r="H52" s="15"/>
      <c r="I52" s="15"/>
    </row>
    <row r="53" spans="1:9" s="6" customFormat="1" ht="2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s="6" customFormat="1" ht="2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s="6" customFormat="1" ht="2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s="6" customFormat="1" ht="2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s="6" customFormat="1" ht="2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s="6" customFormat="1" ht="2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s="6" customFormat="1" ht="2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s="6" customFormat="1" ht="2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s="6" customFormat="1" ht="2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s="6" customFormat="1" ht="2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s="6" customFormat="1" ht="2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s="6" customFormat="1" ht="2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s="6" customFormat="1" ht="2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s="6" customFormat="1" ht="2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s="6" customFormat="1" ht="2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s="6" customFormat="1" ht="2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s="6" customFormat="1" ht="2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s="6" customFormat="1" ht="2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6" customFormat="1" ht="2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6" customFormat="1" ht="2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s="6" customFormat="1" ht="2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s="6" customFormat="1" ht="2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s="6" customFormat="1" ht="2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s="6" customFormat="1" ht="2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s="6" customFormat="1" ht="2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s="6" customFormat="1" ht="2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s="6" customFormat="1" ht="2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s="6" customFormat="1" ht="2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s="6" customFormat="1" ht="2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s="6" customFormat="1" ht="2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s="6" customFormat="1" ht="2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s="6" customFormat="1" ht="2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s="6" customFormat="1" ht="20.25">
      <c r="A85" s="16"/>
      <c r="B85" s="16"/>
      <c r="C85" s="16"/>
      <c r="D85" s="16"/>
      <c r="E85" s="16"/>
      <c r="F85" s="16"/>
      <c r="G85" s="16"/>
      <c r="H85" s="16"/>
      <c r="I85" s="16"/>
    </row>
  </sheetData>
  <sheetProtection/>
  <mergeCells count="2">
    <mergeCell ref="A2:I2"/>
    <mergeCell ref="B4:H4"/>
  </mergeCells>
  <printOptions/>
  <pageMargins left="1.1811023622047245" right="0.3937007874015748" top="0.5905511811023623" bottom="0.5905511811023623" header="0.1968503937007874" footer="0.1968503937007874"/>
  <pageSetup horizontalDpi="600" verticalDpi="600" orientation="portrait" paperSize="9" r:id="rId2"/>
  <headerFooter alignWithMargins="0">
    <oddFooter>&amp;R&amp;6Jin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showGridLines="0" zoomScalePageLayoutView="0" workbookViewId="0" topLeftCell="A70">
      <selection activeCell="B86" sqref="B86"/>
    </sheetView>
  </sheetViews>
  <sheetFormatPr defaultColWidth="9.00390625" defaultRowHeight="24"/>
  <cols>
    <col min="1" max="1" width="5.875" style="2" customWidth="1"/>
    <col min="2" max="2" width="9.25390625" style="2" customWidth="1"/>
    <col min="3" max="8" width="9.00390625" style="2" customWidth="1"/>
    <col min="9" max="9" width="13.25390625" style="2" customWidth="1"/>
    <col min="10" max="10" width="1.75390625" style="2" customWidth="1"/>
    <col min="11" max="11" width="1.875" style="2" customWidth="1"/>
    <col min="12" max="16384" width="9.00390625" style="2" customWidth="1"/>
  </cols>
  <sheetData>
    <row r="1" spans="1:9" s="6" customFormat="1" ht="30">
      <c r="A1" s="202" t="s">
        <v>12</v>
      </c>
      <c r="B1" s="202"/>
      <c r="C1" s="202"/>
      <c r="D1" s="202"/>
      <c r="E1" s="202"/>
      <c r="F1" s="202"/>
      <c r="G1" s="202"/>
      <c r="H1" s="202"/>
      <c r="I1" s="202"/>
    </row>
    <row r="2" spans="1:9" s="6" customFormat="1" ht="26.25">
      <c r="A2" s="203" t="s">
        <v>13</v>
      </c>
      <c r="B2" s="203"/>
      <c r="C2" s="203"/>
      <c r="D2" s="203"/>
      <c r="E2" s="203"/>
      <c r="F2" s="203"/>
      <c r="G2" s="203"/>
      <c r="H2" s="203"/>
      <c r="I2" s="203"/>
    </row>
    <row r="3" spans="1:9" s="6" customFormat="1" ht="26.25">
      <c r="A3" s="203" t="s">
        <v>33</v>
      </c>
      <c r="B3" s="203"/>
      <c r="C3" s="203"/>
      <c r="D3" s="203"/>
      <c r="E3" s="203"/>
      <c r="F3" s="203"/>
      <c r="G3" s="203"/>
      <c r="H3" s="203"/>
      <c r="I3" s="203"/>
    </row>
    <row r="4" spans="1:9" s="9" customFormat="1" ht="11.25">
      <c r="A4" s="17"/>
      <c r="B4" s="17"/>
      <c r="C4" s="17"/>
      <c r="D4" s="17"/>
      <c r="E4" s="17"/>
      <c r="F4" s="17"/>
      <c r="G4" s="17"/>
      <c r="H4" s="17"/>
      <c r="I4" s="17"/>
    </row>
    <row r="5" spans="1:9" s="6" customFormat="1" ht="20.25">
      <c r="A5" s="18" t="s">
        <v>14</v>
      </c>
      <c r="B5" s="19" t="s">
        <v>15</v>
      </c>
      <c r="C5" s="20"/>
      <c r="D5" s="20"/>
      <c r="E5" s="20"/>
      <c r="F5" s="20"/>
      <c r="G5" s="20"/>
      <c r="H5" s="20"/>
      <c r="I5" s="20"/>
    </row>
    <row r="6" spans="1:9" s="6" customFormat="1" ht="20.25">
      <c r="A6" s="20"/>
      <c r="B6" s="20" t="s">
        <v>37</v>
      </c>
      <c r="C6" s="20"/>
      <c r="D6" s="20"/>
      <c r="E6" s="20"/>
      <c r="F6" s="20"/>
      <c r="G6" s="20"/>
      <c r="H6" s="20"/>
      <c r="I6" s="20"/>
    </row>
    <row r="7" spans="1:9" s="6" customFormat="1" ht="20.25">
      <c r="A7" s="20" t="s">
        <v>43</v>
      </c>
      <c r="B7" s="20"/>
      <c r="C7" s="20"/>
      <c r="D7" s="20"/>
      <c r="E7" s="20"/>
      <c r="F7" s="20"/>
      <c r="G7" s="20"/>
      <c r="H7" s="20"/>
      <c r="I7" s="20"/>
    </row>
    <row r="8" spans="1:9" s="6" customFormat="1" ht="20.25">
      <c r="A8" s="20" t="s">
        <v>35</v>
      </c>
      <c r="B8" s="20"/>
      <c r="C8" s="20"/>
      <c r="D8" s="20"/>
      <c r="E8" s="20"/>
      <c r="F8" s="20"/>
      <c r="G8" s="20"/>
      <c r="H8" s="20"/>
      <c r="I8" s="20"/>
    </row>
    <row r="9" spans="1:9" s="6" customFormat="1" ht="20.25">
      <c r="A9" s="20" t="s">
        <v>36</v>
      </c>
      <c r="B9" s="20"/>
      <c r="C9" s="20"/>
      <c r="D9" s="20"/>
      <c r="E9" s="20"/>
      <c r="F9" s="20"/>
      <c r="G9" s="20"/>
      <c r="H9" s="20"/>
      <c r="I9" s="20"/>
    </row>
    <row r="10" spans="1:9" s="6" customFormat="1" ht="20.25">
      <c r="A10" s="20" t="s">
        <v>38</v>
      </c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>
      <c r="A11" s="20" t="s">
        <v>34</v>
      </c>
      <c r="B11" s="20"/>
      <c r="C11" s="20"/>
      <c r="D11" s="20"/>
      <c r="E11" s="20"/>
      <c r="F11" s="20"/>
      <c r="G11" s="20"/>
      <c r="H11" s="20"/>
      <c r="I11" s="20"/>
    </row>
    <row r="12" spans="1:9" s="6" customFormat="1" ht="20.25">
      <c r="A12" s="20"/>
      <c r="B12" s="20" t="s">
        <v>39</v>
      </c>
      <c r="C12" s="20"/>
      <c r="D12" s="20"/>
      <c r="E12" s="20"/>
      <c r="F12" s="20"/>
      <c r="G12" s="20"/>
      <c r="H12" s="20"/>
      <c r="I12" s="20"/>
    </row>
    <row r="13" spans="1:9" s="6" customFormat="1" ht="20.25">
      <c r="A13" s="20" t="s">
        <v>41</v>
      </c>
      <c r="B13" s="20"/>
      <c r="C13" s="20"/>
      <c r="D13" s="20"/>
      <c r="E13" s="20"/>
      <c r="F13" s="20"/>
      <c r="G13" s="20"/>
      <c r="H13" s="20"/>
      <c r="I13" s="20"/>
    </row>
    <row r="14" spans="1:9" s="6" customFormat="1" ht="20.25">
      <c r="A14" s="20" t="s">
        <v>40</v>
      </c>
      <c r="B14" s="20"/>
      <c r="C14" s="20"/>
      <c r="D14" s="20"/>
      <c r="E14" s="20"/>
      <c r="F14" s="20"/>
      <c r="G14" s="20"/>
      <c r="H14" s="20"/>
      <c r="I14" s="20"/>
    </row>
    <row r="15" spans="1:9" s="9" customFormat="1" ht="11.25">
      <c r="A15" s="17"/>
      <c r="B15" s="17"/>
      <c r="C15" s="17"/>
      <c r="D15" s="17"/>
      <c r="E15" s="17"/>
      <c r="F15" s="17"/>
      <c r="G15" s="17"/>
      <c r="H15" s="17"/>
      <c r="I15" s="17"/>
    </row>
    <row r="16" spans="1:9" s="6" customFormat="1" ht="20.25">
      <c r="A16" s="18" t="s">
        <v>16</v>
      </c>
      <c r="B16" s="19" t="s">
        <v>17</v>
      </c>
      <c r="C16" s="20"/>
      <c r="D16" s="20"/>
      <c r="E16" s="20"/>
      <c r="F16" s="20"/>
      <c r="G16" s="20"/>
      <c r="H16" s="20"/>
      <c r="I16" s="20"/>
    </row>
    <row r="17" spans="1:9" s="6" customFormat="1" ht="20.25">
      <c r="A17" s="18">
        <v>1</v>
      </c>
      <c r="B17" s="21" t="s">
        <v>18</v>
      </c>
      <c r="C17" s="20"/>
      <c r="D17" s="20"/>
      <c r="E17" s="20"/>
      <c r="F17" s="20"/>
      <c r="G17" s="20"/>
      <c r="H17" s="20"/>
      <c r="I17" s="20"/>
    </row>
    <row r="18" spans="1:9" s="6" customFormat="1" ht="20.25">
      <c r="A18" s="18">
        <v>2</v>
      </c>
      <c r="B18" s="21" t="s">
        <v>4</v>
      </c>
      <c r="C18" s="20"/>
      <c r="D18" s="20"/>
      <c r="E18" s="20"/>
      <c r="F18" s="20"/>
      <c r="G18" s="20"/>
      <c r="H18" s="20"/>
      <c r="I18" s="20"/>
    </row>
    <row r="19" spans="1:9" s="6" customFormat="1" ht="20.25">
      <c r="A19" s="18">
        <v>3</v>
      </c>
      <c r="B19" s="21" t="s">
        <v>5</v>
      </c>
      <c r="C19" s="20"/>
      <c r="D19" s="20"/>
      <c r="E19" s="20"/>
      <c r="F19" s="20"/>
      <c r="G19" s="20"/>
      <c r="H19" s="20"/>
      <c r="I19" s="20"/>
    </row>
    <row r="20" spans="1:9" s="6" customFormat="1" ht="20.25">
      <c r="A20" s="18">
        <v>4</v>
      </c>
      <c r="B20" s="21" t="s">
        <v>19</v>
      </c>
      <c r="C20" s="21" t="s">
        <v>20</v>
      </c>
      <c r="D20" s="20"/>
      <c r="E20" s="20"/>
      <c r="F20" s="20"/>
      <c r="G20" s="20"/>
      <c r="H20" s="20"/>
      <c r="I20" s="20"/>
    </row>
    <row r="21" spans="1:9" s="6" customFormat="1" ht="20.25">
      <c r="A21" s="18"/>
      <c r="B21" s="20">
        <v>1.1</v>
      </c>
      <c r="C21" s="20" t="s">
        <v>72</v>
      </c>
      <c r="D21" s="20"/>
      <c r="E21" s="20"/>
      <c r="F21" s="20"/>
      <c r="G21" s="20"/>
      <c r="H21" s="20"/>
      <c r="I21" s="20"/>
    </row>
    <row r="22" spans="1:9" s="6" customFormat="1" ht="20.25">
      <c r="A22" s="18"/>
      <c r="B22" s="20">
        <v>1.2</v>
      </c>
      <c r="C22" s="20" t="s">
        <v>73</v>
      </c>
      <c r="D22" s="20"/>
      <c r="E22" s="20"/>
      <c r="F22" s="20"/>
      <c r="G22" s="20"/>
      <c r="H22" s="20"/>
      <c r="I22" s="20"/>
    </row>
    <row r="23" spans="1:9" s="6" customFormat="1" ht="20.25">
      <c r="A23" s="18"/>
      <c r="B23" s="20">
        <v>1.3</v>
      </c>
      <c r="C23" s="20" t="s">
        <v>64</v>
      </c>
      <c r="D23" s="20"/>
      <c r="E23" s="20"/>
      <c r="F23" s="20"/>
      <c r="G23" s="20"/>
      <c r="H23" s="20"/>
      <c r="I23" s="20"/>
    </row>
    <row r="24" spans="1:9" s="6" customFormat="1" ht="20.25">
      <c r="A24" s="22" t="s">
        <v>42</v>
      </c>
      <c r="B24" s="20"/>
      <c r="C24" s="21"/>
      <c r="D24" s="20"/>
      <c r="E24" s="20"/>
      <c r="F24" s="20"/>
      <c r="G24" s="20"/>
      <c r="H24" s="20"/>
      <c r="I24" s="20"/>
    </row>
    <row r="25" spans="1:9" s="9" customFormat="1" ht="11.25">
      <c r="A25" s="23"/>
      <c r="B25" s="17"/>
      <c r="C25" s="24"/>
      <c r="D25" s="17"/>
      <c r="E25" s="17"/>
      <c r="F25" s="17"/>
      <c r="G25" s="17"/>
      <c r="H25" s="17"/>
      <c r="I25" s="17"/>
    </row>
    <row r="26" spans="1:9" s="6" customFormat="1" ht="20.25">
      <c r="A26" s="18">
        <v>5</v>
      </c>
      <c r="B26" s="21" t="s">
        <v>21</v>
      </c>
      <c r="C26" s="21" t="s">
        <v>44</v>
      </c>
      <c r="D26" s="20"/>
      <c r="E26" s="20"/>
      <c r="F26" s="20"/>
      <c r="G26" s="20"/>
      <c r="H26" s="20"/>
      <c r="I26" s="20"/>
    </row>
    <row r="27" spans="1:9" s="6" customFormat="1" ht="20.25">
      <c r="A27" s="25"/>
      <c r="B27" s="20">
        <v>2.1</v>
      </c>
      <c r="C27" s="20" t="s">
        <v>22</v>
      </c>
      <c r="D27" s="20"/>
      <c r="E27" s="20"/>
      <c r="F27" s="20"/>
      <c r="G27" s="20"/>
      <c r="H27" s="20"/>
      <c r="I27" s="20"/>
    </row>
    <row r="28" spans="1:9" s="6" customFormat="1" ht="20.25">
      <c r="A28" s="25"/>
      <c r="B28" s="20">
        <v>2.2</v>
      </c>
      <c r="C28" s="20" t="s">
        <v>77</v>
      </c>
      <c r="D28" s="20"/>
      <c r="E28" s="20"/>
      <c r="F28" s="20"/>
      <c r="G28" s="20"/>
      <c r="H28" s="20"/>
      <c r="I28" s="20"/>
    </row>
    <row r="29" spans="1:9" s="6" customFormat="1" ht="20.25">
      <c r="A29" s="25"/>
      <c r="B29" s="20">
        <v>2.3</v>
      </c>
      <c r="C29" s="20" t="s">
        <v>76</v>
      </c>
      <c r="D29" s="20"/>
      <c r="E29" s="20"/>
      <c r="F29" s="20"/>
      <c r="G29" s="20"/>
      <c r="H29" s="20"/>
      <c r="I29" s="20"/>
    </row>
    <row r="30" spans="1:9" s="6" customFormat="1" ht="20.25">
      <c r="A30" s="25"/>
      <c r="B30" s="20">
        <v>2.4</v>
      </c>
      <c r="C30" s="20" t="s">
        <v>45</v>
      </c>
      <c r="D30" s="20"/>
      <c r="E30" s="20"/>
      <c r="F30" s="20"/>
      <c r="G30" s="20"/>
      <c r="H30" s="20"/>
      <c r="I30" s="20"/>
    </row>
    <row r="31" spans="1:9" s="6" customFormat="1" ht="20.25">
      <c r="A31" s="25"/>
      <c r="B31" s="20">
        <v>2.5</v>
      </c>
      <c r="C31" s="6" t="s">
        <v>52</v>
      </c>
      <c r="D31" s="20"/>
      <c r="E31" s="20"/>
      <c r="F31" s="20"/>
      <c r="G31" s="20"/>
      <c r="H31" s="20"/>
      <c r="I31" s="20"/>
    </row>
    <row r="32" spans="2:9" s="6" customFormat="1" ht="20.25">
      <c r="B32" s="20">
        <v>2.6</v>
      </c>
      <c r="C32" s="6" t="s">
        <v>10</v>
      </c>
      <c r="D32" s="20"/>
      <c r="E32" s="20"/>
      <c r="F32" s="20"/>
      <c r="G32" s="20"/>
      <c r="H32" s="20"/>
      <c r="I32" s="20"/>
    </row>
    <row r="33" spans="2:9" s="6" customFormat="1" ht="20.25">
      <c r="B33" s="20">
        <v>2.7</v>
      </c>
      <c r="C33" s="6" t="s">
        <v>46</v>
      </c>
      <c r="D33" s="20"/>
      <c r="E33" s="20"/>
      <c r="F33" s="20"/>
      <c r="G33" s="20"/>
      <c r="H33" s="20"/>
      <c r="I33" s="20"/>
    </row>
    <row r="34" spans="1:9" s="6" customFormat="1" ht="20.25">
      <c r="A34" s="22"/>
      <c r="B34" s="20">
        <v>2.8</v>
      </c>
      <c r="C34" s="20" t="s">
        <v>106</v>
      </c>
      <c r="D34" s="20"/>
      <c r="E34" s="20"/>
      <c r="F34" s="20"/>
      <c r="G34" s="20"/>
      <c r="H34" s="20"/>
      <c r="I34" s="20"/>
    </row>
    <row r="35" spans="2:9" s="6" customFormat="1" ht="20.25">
      <c r="B35" s="20"/>
      <c r="D35" s="20"/>
      <c r="E35" s="20"/>
      <c r="F35" s="20"/>
      <c r="G35" s="21"/>
      <c r="H35" s="21"/>
      <c r="I35" s="20"/>
    </row>
    <row r="36" spans="1:9" s="6" customFormat="1" ht="20.25">
      <c r="A36" s="18">
        <v>6</v>
      </c>
      <c r="B36" s="21" t="s">
        <v>23</v>
      </c>
      <c r="C36" s="21" t="s">
        <v>24</v>
      </c>
      <c r="D36" s="20"/>
      <c r="E36" s="20"/>
      <c r="F36" s="20"/>
      <c r="G36" s="20"/>
      <c r="H36" s="20"/>
      <c r="I36" s="20"/>
    </row>
    <row r="37" spans="1:9" s="6" customFormat="1" ht="20.25">
      <c r="A37" s="25"/>
      <c r="B37" s="20">
        <v>3.1</v>
      </c>
      <c r="C37" s="6" t="s">
        <v>48</v>
      </c>
      <c r="D37" s="20"/>
      <c r="E37" s="20"/>
      <c r="F37" s="20"/>
      <c r="G37" s="20"/>
      <c r="H37" s="20"/>
      <c r="I37" s="20"/>
    </row>
    <row r="38" spans="1:9" s="6" customFormat="1" ht="20.25">
      <c r="A38" s="25"/>
      <c r="B38" s="20">
        <v>3.2</v>
      </c>
      <c r="C38" s="6" t="s">
        <v>49</v>
      </c>
      <c r="D38" s="20"/>
      <c r="E38" s="20"/>
      <c r="F38" s="20"/>
      <c r="G38" s="20"/>
      <c r="H38" s="20"/>
      <c r="I38" s="20"/>
    </row>
    <row r="39" spans="1:9" s="6" customFormat="1" ht="20.25">
      <c r="A39" s="25"/>
      <c r="B39" s="20">
        <v>3.3</v>
      </c>
      <c r="C39" s="20" t="s">
        <v>47</v>
      </c>
      <c r="D39" s="20"/>
      <c r="E39" s="20"/>
      <c r="F39" s="20"/>
      <c r="G39" s="20"/>
      <c r="H39" s="20"/>
      <c r="I39" s="20"/>
    </row>
    <row r="40" spans="1:9" s="6" customFormat="1" ht="20.25">
      <c r="A40" s="25"/>
      <c r="B40" s="20">
        <v>3.4</v>
      </c>
      <c r="C40" s="20" t="s">
        <v>53</v>
      </c>
      <c r="D40" s="20"/>
      <c r="E40" s="20"/>
      <c r="F40" s="20"/>
      <c r="G40" s="20"/>
      <c r="H40" s="20"/>
      <c r="I40" s="20"/>
    </row>
    <row r="41" spans="1:9" s="6" customFormat="1" ht="20.25">
      <c r="A41" s="25"/>
      <c r="B41" s="20">
        <v>3.5</v>
      </c>
      <c r="C41" s="20" t="s">
        <v>50</v>
      </c>
      <c r="D41" s="20"/>
      <c r="E41" s="20"/>
      <c r="F41" s="20"/>
      <c r="G41" s="20"/>
      <c r="H41" s="20"/>
      <c r="I41" s="20"/>
    </row>
    <row r="42" spans="1:9" s="9" customFormat="1" ht="11.25">
      <c r="A42" s="26"/>
      <c r="B42" s="17"/>
      <c r="C42" s="17"/>
      <c r="D42" s="17"/>
      <c r="E42" s="17"/>
      <c r="F42" s="17"/>
      <c r="G42" s="17"/>
      <c r="H42" s="17"/>
      <c r="I42" s="17"/>
    </row>
    <row r="43" spans="1:9" s="6" customFormat="1" ht="20.25">
      <c r="A43" s="18">
        <v>7</v>
      </c>
      <c r="B43" s="21" t="s">
        <v>51</v>
      </c>
      <c r="C43" s="21" t="s">
        <v>11</v>
      </c>
      <c r="D43" s="20"/>
      <c r="E43" s="20"/>
      <c r="F43" s="20"/>
      <c r="G43" s="20"/>
      <c r="H43" s="20"/>
      <c r="I43" s="20"/>
    </row>
    <row r="44" spans="1:9" s="6" customFormat="1" ht="20.25">
      <c r="A44" s="18"/>
      <c r="B44" s="20">
        <v>4.1</v>
      </c>
      <c r="C44" s="20" t="s">
        <v>54</v>
      </c>
      <c r="D44" s="20"/>
      <c r="E44" s="20"/>
      <c r="F44" s="20"/>
      <c r="G44" s="20"/>
      <c r="H44" s="20"/>
      <c r="I44" s="20"/>
    </row>
    <row r="45" spans="1:9" s="6" customFormat="1" ht="20.25">
      <c r="A45" s="18"/>
      <c r="B45" s="20">
        <v>4.2</v>
      </c>
      <c r="C45" s="20" t="s">
        <v>55</v>
      </c>
      <c r="D45" s="20"/>
      <c r="E45" s="20"/>
      <c r="F45" s="20"/>
      <c r="G45" s="20"/>
      <c r="H45" s="20"/>
      <c r="I45" s="20"/>
    </row>
    <row r="46" spans="1:9" s="6" customFormat="1" ht="20.25">
      <c r="A46" s="20"/>
      <c r="B46" s="20">
        <v>4.3</v>
      </c>
      <c r="C46" s="20" t="s">
        <v>74</v>
      </c>
      <c r="D46" s="20"/>
      <c r="E46" s="20"/>
      <c r="F46" s="20"/>
      <c r="G46" s="20"/>
      <c r="H46" s="20"/>
      <c r="I46" s="20"/>
    </row>
    <row r="47" spans="1:9" s="6" customFormat="1" ht="20.25">
      <c r="A47" s="20"/>
      <c r="B47" s="20">
        <v>4.4</v>
      </c>
      <c r="C47" s="20" t="s">
        <v>56</v>
      </c>
      <c r="D47" s="20"/>
      <c r="E47" s="20"/>
      <c r="F47" s="20"/>
      <c r="G47" s="20"/>
      <c r="H47" s="20"/>
      <c r="I47" s="20"/>
    </row>
    <row r="48" spans="1:9" s="9" customFormat="1" ht="11.25">
      <c r="A48" s="17"/>
      <c r="B48" s="17"/>
      <c r="C48" s="17"/>
      <c r="D48" s="17"/>
      <c r="E48" s="17"/>
      <c r="F48" s="17"/>
      <c r="G48" s="17"/>
      <c r="H48" s="17"/>
      <c r="I48" s="17"/>
    </row>
    <row r="49" spans="1:9" s="6" customFormat="1" ht="20.25">
      <c r="A49" s="18" t="s">
        <v>25</v>
      </c>
      <c r="B49" s="21" t="s">
        <v>57</v>
      </c>
      <c r="C49" s="20"/>
      <c r="D49" s="20"/>
      <c r="E49" s="20"/>
      <c r="F49" s="20"/>
      <c r="G49" s="20"/>
      <c r="H49" s="20"/>
      <c r="I49" s="20"/>
    </row>
    <row r="50" spans="1:9" s="6" customFormat="1" ht="20.25">
      <c r="A50" s="20"/>
      <c r="B50" s="20">
        <v>1</v>
      </c>
      <c r="C50" s="20" t="s">
        <v>59</v>
      </c>
      <c r="D50" s="20"/>
      <c r="E50" s="20"/>
      <c r="F50" s="20"/>
      <c r="G50" s="20"/>
      <c r="H50" s="20"/>
      <c r="I50" s="20"/>
    </row>
    <row r="51" spans="1:9" s="6" customFormat="1" ht="20.25">
      <c r="A51" s="20"/>
      <c r="B51" s="20">
        <v>2</v>
      </c>
      <c r="C51" s="20" t="s">
        <v>58</v>
      </c>
      <c r="D51" s="20"/>
      <c r="E51" s="20"/>
      <c r="F51" s="20"/>
      <c r="G51" s="20"/>
      <c r="H51" s="20"/>
      <c r="I51" s="20"/>
    </row>
    <row r="52" spans="1:9" s="6" customFormat="1" ht="20.25">
      <c r="A52" s="20"/>
      <c r="B52" s="20">
        <v>3</v>
      </c>
      <c r="C52" s="20" t="s">
        <v>65</v>
      </c>
      <c r="D52" s="20"/>
      <c r="E52" s="20"/>
      <c r="F52" s="20"/>
      <c r="G52" s="20"/>
      <c r="H52" s="20"/>
      <c r="I52" s="20"/>
    </row>
    <row r="53" spans="1:9" s="6" customFormat="1" ht="20.25">
      <c r="A53" s="20"/>
      <c r="B53" s="20">
        <v>4</v>
      </c>
      <c r="C53" s="20" t="s">
        <v>63</v>
      </c>
      <c r="D53" s="20"/>
      <c r="E53" s="20"/>
      <c r="F53" s="20"/>
      <c r="G53" s="20"/>
      <c r="H53" s="20"/>
      <c r="I53" s="20"/>
    </row>
    <row r="54" spans="1:9" s="6" customFormat="1" ht="20.25">
      <c r="A54" s="20"/>
      <c r="B54" s="20">
        <v>5</v>
      </c>
      <c r="C54" s="20" t="s">
        <v>60</v>
      </c>
      <c r="D54" s="20"/>
      <c r="E54" s="20"/>
      <c r="F54" s="20"/>
      <c r="G54" s="20"/>
      <c r="H54" s="20"/>
      <c r="I54" s="20"/>
    </row>
    <row r="55" spans="1:9" s="6" customFormat="1" ht="20.25">
      <c r="A55" s="20"/>
      <c r="B55" s="20">
        <v>6</v>
      </c>
      <c r="C55" s="20" t="s">
        <v>61</v>
      </c>
      <c r="D55" s="20"/>
      <c r="E55" s="20"/>
      <c r="F55" s="20"/>
      <c r="G55" s="20"/>
      <c r="H55" s="20"/>
      <c r="I55" s="20"/>
    </row>
    <row r="56" spans="1:9" s="6" customFormat="1" ht="20.25">
      <c r="A56" s="20"/>
      <c r="B56" s="20">
        <v>7</v>
      </c>
      <c r="C56" s="20" t="s">
        <v>62</v>
      </c>
      <c r="D56" s="20"/>
      <c r="E56" s="20"/>
      <c r="F56" s="20"/>
      <c r="G56" s="20"/>
      <c r="H56" s="20"/>
      <c r="I56" s="20"/>
    </row>
    <row r="57" spans="1:9" s="9" customFormat="1" ht="11.25">
      <c r="A57" s="17"/>
      <c r="B57" s="17"/>
      <c r="C57" s="17"/>
      <c r="D57" s="17"/>
      <c r="E57" s="17"/>
      <c r="F57" s="17"/>
      <c r="G57" s="17"/>
      <c r="H57" s="17"/>
      <c r="I57" s="17"/>
    </row>
    <row r="58" spans="1:9" s="6" customFormat="1" ht="20.25">
      <c r="A58" s="18" t="s">
        <v>26</v>
      </c>
      <c r="B58" s="21" t="s">
        <v>27</v>
      </c>
      <c r="C58" s="20"/>
      <c r="D58" s="20"/>
      <c r="E58" s="20"/>
      <c r="F58" s="20"/>
      <c r="G58" s="20"/>
      <c r="H58" s="20"/>
      <c r="I58" s="20"/>
    </row>
    <row r="59" spans="1:10" s="6" customFormat="1" ht="20.25">
      <c r="A59" s="18"/>
      <c r="B59" s="204" t="s">
        <v>198</v>
      </c>
      <c r="C59" s="204"/>
      <c r="D59" s="204"/>
      <c r="E59" s="204"/>
      <c r="F59" s="204"/>
      <c r="G59" s="204"/>
      <c r="H59" s="204"/>
      <c r="I59" s="204" t="s">
        <v>199</v>
      </c>
      <c r="J59" s="204"/>
    </row>
    <row r="60" spans="1:9" s="6" customFormat="1" ht="20.25">
      <c r="A60" s="20">
        <v>1</v>
      </c>
      <c r="B60" s="6" t="s">
        <v>197</v>
      </c>
      <c r="C60" s="20"/>
      <c r="D60" s="20"/>
      <c r="E60" s="20"/>
      <c r="F60" s="20"/>
      <c r="G60" s="20"/>
      <c r="H60" s="20"/>
      <c r="I60" s="32" t="s">
        <v>209</v>
      </c>
    </row>
    <row r="61" spans="1:9" s="6" customFormat="1" ht="20.25">
      <c r="A61" s="20"/>
      <c r="B61" s="6" t="s">
        <v>200</v>
      </c>
      <c r="C61" s="20"/>
      <c r="D61" s="20"/>
      <c r="E61" s="20"/>
      <c r="F61" s="20"/>
      <c r="G61" s="20"/>
      <c r="H61" s="20"/>
      <c r="I61" s="32" t="s">
        <v>201</v>
      </c>
    </row>
    <row r="62" spans="1:9" s="6" customFormat="1" ht="20.25">
      <c r="A62" s="20"/>
      <c r="B62" s="6" t="s">
        <v>202</v>
      </c>
      <c r="C62" s="20"/>
      <c r="D62" s="20"/>
      <c r="E62" s="20"/>
      <c r="F62" s="20"/>
      <c r="G62" s="20"/>
      <c r="H62" s="20"/>
      <c r="I62" s="32" t="s">
        <v>203</v>
      </c>
    </row>
    <row r="63" spans="1:9" s="6" customFormat="1" ht="20.25">
      <c r="A63" s="20"/>
      <c r="B63" s="6" t="s">
        <v>204</v>
      </c>
      <c r="C63" s="20"/>
      <c r="D63" s="20"/>
      <c r="E63" s="20"/>
      <c r="F63" s="20"/>
      <c r="G63" s="20"/>
      <c r="H63" s="20"/>
      <c r="I63" s="32" t="s">
        <v>205</v>
      </c>
    </row>
    <row r="64" spans="1:9" s="6" customFormat="1" ht="20.25">
      <c r="A64" s="20"/>
      <c r="B64" s="6" t="s">
        <v>206</v>
      </c>
      <c r="C64" s="20"/>
      <c r="D64" s="20"/>
      <c r="E64" s="20"/>
      <c r="F64" s="20"/>
      <c r="G64" s="20"/>
      <c r="H64" s="20"/>
      <c r="I64" s="32" t="s">
        <v>207</v>
      </c>
    </row>
    <row r="65" spans="1:9" s="6" customFormat="1" ht="20.25">
      <c r="A65" s="20"/>
      <c r="B65" s="6" t="s">
        <v>208</v>
      </c>
      <c r="C65" s="20"/>
      <c r="D65" s="20"/>
      <c r="E65" s="20"/>
      <c r="F65" s="20"/>
      <c r="G65" s="20"/>
      <c r="H65" s="20"/>
      <c r="I65" s="32"/>
    </row>
    <row r="66" spans="1:9" s="6" customFormat="1" ht="20.25">
      <c r="A66" s="20">
        <v>2</v>
      </c>
      <c r="B66" s="6" t="s">
        <v>210</v>
      </c>
      <c r="C66" s="20"/>
      <c r="D66" s="20"/>
      <c r="E66" s="20"/>
      <c r="F66" s="20"/>
      <c r="G66" s="20"/>
      <c r="H66" s="20"/>
      <c r="I66" s="32" t="s">
        <v>209</v>
      </c>
    </row>
    <row r="67" spans="1:9" s="6" customFormat="1" ht="20.25">
      <c r="A67" s="20">
        <v>3</v>
      </c>
      <c r="B67" s="6" t="s">
        <v>211</v>
      </c>
      <c r="C67" s="20"/>
      <c r="D67" s="20"/>
      <c r="E67" s="20"/>
      <c r="F67" s="20"/>
      <c r="G67" s="20"/>
      <c r="H67" s="20"/>
      <c r="I67" s="32" t="s">
        <v>209</v>
      </c>
    </row>
    <row r="68" spans="1:9" s="6" customFormat="1" ht="20.25">
      <c r="A68" s="20">
        <v>4</v>
      </c>
      <c r="B68" s="6" t="s">
        <v>212</v>
      </c>
      <c r="C68" s="20"/>
      <c r="D68" s="20"/>
      <c r="E68" s="20"/>
      <c r="F68" s="20"/>
      <c r="G68" s="20"/>
      <c r="H68" s="20"/>
      <c r="I68" s="32" t="s">
        <v>209</v>
      </c>
    </row>
    <row r="69" spans="1:9" s="6" customFormat="1" ht="20.25">
      <c r="A69" s="20"/>
      <c r="C69" s="20"/>
      <c r="D69" s="20"/>
      <c r="E69" s="20"/>
      <c r="F69" s="20"/>
      <c r="G69" s="20"/>
      <c r="H69" s="20"/>
      <c r="I69" s="32"/>
    </row>
    <row r="70" spans="1:9" s="6" customFormat="1" ht="20.25">
      <c r="A70" s="20"/>
      <c r="C70" s="20"/>
      <c r="D70" s="20"/>
      <c r="E70" s="20"/>
      <c r="F70" s="20"/>
      <c r="G70" s="20"/>
      <c r="H70" s="20"/>
      <c r="I70" s="32"/>
    </row>
    <row r="71" spans="1:9" s="6" customFormat="1" ht="20.25">
      <c r="A71" s="20">
        <v>5</v>
      </c>
      <c r="B71" s="6" t="s">
        <v>213</v>
      </c>
      <c r="C71" s="20"/>
      <c r="D71" s="20"/>
      <c r="E71" s="20"/>
      <c r="F71" s="20"/>
      <c r="G71" s="20"/>
      <c r="H71" s="20"/>
      <c r="I71" s="32" t="s">
        <v>209</v>
      </c>
    </row>
    <row r="72" spans="1:9" s="6" customFormat="1" ht="20.25">
      <c r="A72" s="20">
        <v>6</v>
      </c>
      <c r="B72" s="6" t="s">
        <v>215</v>
      </c>
      <c r="C72" s="20"/>
      <c r="D72" s="20"/>
      <c r="E72" s="20"/>
      <c r="F72" s="20"/>
      <c r="G72" s="20"/>
      <c r="H72" s="20"/>
      <c r="I72" s="32" t="s">
        <v>209</v>
      </c>
    </row>
    <row r="73" spans="1:9" s="6" customFormat="1" ht="20.25">
      <c r="A73" s="20">
        <v>7</v>
      </c>
      <c r="B73" s="6" t="s">
        <v>214</v>
      </c>
      <c r="C73" s="20"/>
      <c r="D73" s="20"/>
      <c r="E73" s="20"/>
      <c r="F73" s="20"/>
      <c r="G73" s="20"/>
      <c r="H73" s="20"/>
      <c r="I73" s="32" t="s">
        <v>226</v>
      </c>
    </row>
    <row r="74" spans="2:9" s="6" customFormat="1" ht="20.25">
      <c r="B74" s="6" t="s">
        <v>219</v>
      </c>
      <c r="C74" s="20"/>
      <c r="D74" s="20"/>
      <c r="E74" s="20"/>
      <c r="F74" s="20"/>
      <c r="G74" s="20"/>
      <c r="H74" s="20"/>
      <c r="I74" s="32"/>
    </row>
    <row r="75" spans="2:9" s="6" customFormat="1" ht="20.25">
      <c r="B75" s="6" t="s">
        <v>220</v>
      </c>
      <c r="C75" s="20"/>
      <c r="D75" s="20"/>
      <c r="E75" s="20"/>
      <c r="F75" s="20"/>
      <c r="G75" s="20"/>
      <c r="H75" s="20"/>
      <c r="I75" s="32"/>
    </row>
    <row r="76" spans="1:9" s="6" customFormat="1" ht="20.25">
      <c r="A76" s="20">
        <v>8</v>
      </c>
      <c r="B76" s="6" t="s">
        <v>216</v>
      </c>
      <c r="C76" s="20"/>
      <c r="D76" s="21"/>
      <c r="E76" s="20"/>
      <c r="F76" s="20"/>
      <c r="G76" s="20"/>
      <c r="H76" s="20"/>
      <c r="I76" s="20" t="s">
        <v>227</v>
      </c>
    </row>
    <row r="77" spans="1:9" s="6" customFormat="1" ht="20.25">
      <c r="A77" s="20"/>
      <c r="B77" s="6" t="s">
        <v>222</v>
      </c>
      <c r="C77" s="20"/>
      <c r="D77" s="21"/>
      <c r="E77" s="20"/>
      <c r="F77" s="20"/>
      <c r="G77" s="20"/>
      <c r="H77" s="20"/>
      <c r="I77" s="20"/>
    </row>
    <row r="78" spans="1:9" s="6" customFormat="1" ht="20.25">
      <c r="A78" s="20">
        <v>9</v>
      </c>
      <c r="B78" s="6" t="s">
        <v>223</v>
      </c>
      <c r="C78" s="20"/>
      <c r="D78" s="21"/>
      <c r="E78" s="20"/>
      <c r="F78" s="20"/>
      <c r="G78" s="20"/>
      <c r="H78" s="20"/>
      <c r="I78" s="32" t="s">
        <v>228</v>
      </c>
    </row>
    <row r="79" spans="1:9" s="6" customFormat="1" ht="20.25">
      <c r="A79" s="20"/>
      <c r="B79" s="6" t="s">
        <v>224</v>
      </c>
      <c r="C79" s="20"/>
      <c r="D79" s="21"/>
      <c r="E79" s="20"/>
      <c r="F79" s="20"/>
      <c r="G79" s="20"/>
      <c r="H79" s="20"/>
      <c r="I79" s="32" t="s">
        <v>229</v>
      </c>
    </row>
    <row r="80" spans="1:9" s="6" customFormat="1" ht="20.25">
      <c r="A80" s="20"/>
      <c r="B80" s="6" t="s">
        <v>225</v>
      </c>
      <c r="C80" s="20"/>
      <c r="D80" s="21"/>
      <c r="E80" s="20"/>
      <c r="F80" s="20"/>
      <c r="G80" s="20"/>
      <c r="H80" s="20"/>
      <c r="I80" s="20"/>
    </row>
    <row r="81" spans="1:9" s="6" customFormat="1" ht="26.25" customHeight="1">
      <c r="A81" s="20">
        <v>10</v>
      </c>
      <c r="B81" s="20" t="s">
        <v>217</v>
      </c>
      <c r="D81" s="20"/>
      <c r="E81" s="20"/>
      <c r="F81" s="20"/>
      <c r="G81" s="20"/>
      <c r="H81" s="20"/>
      <c r="I81" s="32" t="s">
        <v>209</v>
      </c>
    </row>
    <row r="82" spans="1:9" s="6" customFormat="1" ht="26.25" customHeight="1">
      <c r="A82" s="20"/>
      <c r="B82" s="20" t="s">
        <v>218</v>
      </c>
      <c r="D82" s="20"/>
      <c r="E82" s="20"/>
      <c r="F82" s="20"/>
      <c r="G82" s="20"/>
      <c r="H82" s="20"/>
      <c r="I82" s="20"/>
    </row>
    <row r="83" spans="1:9" s="6" customFormat="1" ht="20.25">
      <c r="A83" s="20"/>
      <c r="B83" s="20" t="s">
        <v>221</v>
      </c>
      <c r="D83" s="20"/>
      <c r="E83" s="20"/>
      <c r="F83" s="20"/>
      <c r="G83" s="20"/>
      <c r="H83" s="20"/>
      <c r="I83" s="20"/>
    </row>
    <row r="84" spans="1:9" s="6" customFormat="1" ht="20.25">
      <c r="A84" s="20"/>
      <c r="B84" s="20"/>
      <c r="D84" s="20"/>
      <c r="E84" s="20"/>
      <c r="F84" s="20"/>
      <c r="G84" s="20"/>
      <c r="H84" s="20"/>
      <c r="I84" s="20"/>
    </row>
    <row r="85" spans="1:9" s="6" customFormat="1" ht="20.25">
      <c r="A85" s="18" t="s">
        <v>28</v>
      </c>
      <c r="B85" s="21" t="s">
        <v>29</v>
      </c>
      <c r="C85" s="20"/>
      <c r="D85" s="20"/>
      <c r="E85" s="20"/>
      <c r="F85" s="20"/>
      <c r="G85" s="20"/>
      <c r="H85" s="20"/>
      <c r="I85" s="20"/>
    </row>
    <row r="86" spans="1:9" s="6" customFormat="1" ht="20.25">
      <c r="A86" s="20">
        <v>1</v>
      </c>
      <c r="B86" s="20" t="s">
        <v>30</v>
      </c>
      <c r="C86" s="20"/>
      <c r="D86" s="20"/>
      <c r="E86" s="20"/>
      <c r="F86" s="20"/>
      <c r="G86" s="20"/>
      <c r="H86" s="20"/>
      <c r="I86" s="20"/>
    </row>
    <row r="87" spans="1:9" s="6" customFormat="1" ht="20.25">
      <c r="A87" s="20">
        <v>2</v>
      </c>
      <c r="B87" s="20" t="s">
        <v>31</v>
      </c>
      <c r="C87" s="20"/>
      <c r="D87" s="20"/>
      <c r="E87" s="20"/>
      <c r="F87" s="20"/>
      <c r="G87" s="20"/>
      <c r="H87" s="20"/>
      <c r="I87" s="20"/>
    </row>
    <row r="88" spans="1:9" s="6" customFormat="1" ht="20.25">
      <c r="A88" s="20">
        <v>3</v>
      </c>
      <c r="B88" s="20" t="s">
        <v>230</v>
      </c>
      <c r="C88" s="20"/>
      <c r="D88" s="20"/>
      <c r="E88" s="20"/>
      <c r="F88" s="20"/>
      <c r="G88" s="20"/>
      <c r="H88" s="20"/>
      <c r="I88" s="20"/>
    </row>
    <row r="89" spans="1:9" s="6" customFormat="1" ht="20.25">
      <c r="A89" s="20">
        <v>4</v>
      </c>
      <c r="B89" s="20" t="s">
        <v>32</v>
      </c>
      <c r="C89" s="20"/>
      <c r="D89" s="20"/>
      <c r="E89" s="20"/>
      <c r="F89" s="20"/>
      <c r="G89" s="20"/>
      <c r="H89" s="20"/>
      <c r="I89" s="20"/>
    </row>
    <row r="90" spans="1:9" s="6" customFormat="1" ht="20.25">
      <c r="A90" s="20"/>
      <c r="B90" s="20" t="s">
        <v>231</v>
      </c>
      <c r="C90" s="20"/>
      <c r="D90" s="20"/>
      <c r="E90" s="20"/>
      <c r="F90" s="20"/>
      <c r="G90" s="20"/>
      <c r="H90" s="20"/>
      <c r="I90" s="20"/>
    </row>
    <row r="91" spans="1:9" s="6" customFormat="1" ht="20.25">
      <c r="A91" s="20"/>
      <c r="B91" s="20"/>
      <c r="C91" s="20"/>
      <c r="D91" s="20"/>
      <c r="E91" s="20"/>
      <c r="F91" s="20"/>
      <c r="G91" s="20"/>
      <c r="H91" s="20"/>
      <c r="I91" s="20"/>
    </row>
    <row r="92" spans="1:9" s="6" customFormat="1" ht="20.25">
      <c r="A92" s="20"/>
      <c r="B92" s="20"/>
      <c r="C92" s="20"/>
      <c r="D92" s="20"/>
      <c r="E92" s="20"/>
      <c r="F92" s="20"/>
      <c r="G92" s="20"/>
      <c r="H92" s="20"/>
      <c r="I92" s="20"/>
    </row>
    <row r="93" spans="1:9" s="6" customFormat="1" ht="20.25">
      <c r="A93" s="20"/>
      <c r="B93" s="20"/>
      <c r="C93" s="20"/>
      <c r="D93" s="20"/>
      <c r="E93" s="20"/>
      <c r="F93" s="20"/>
      <c r="G93" s="20"/>
      <c r="H93" s="20"/>
      <c r="I93" s="20"/>
    </row>
    <row r="94" spans="1:9" s="6" customFormat="1" ht="20.25">
      <c r="A94" s="20"/>
      <c r="B94" s="20"/>
      <c r="C94" s="20"/>
      <c r="D94" s="20"/>
      <c r="E94" s="20"/>
      <c r="F94" s="20"/>
      <c r="G94" s="20"/>
      <c r="H94" s="20"/>
      <c r="I94" s="20"/>
    </row>
    <row r="95" spans="1:9" s="6" customFormat="1" ht="20.2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20.25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20.25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20.25">
      <c r="A98" s="21"/>
      <c r="B98" s="21"/>
      <c r="C98" s="21"/>
      <c r="D98" s="21"/>
      <c r="E98" s="21"/>
      <c r="F98" s="21"/>
      <c r="G98" s="21"/>
      <c r="H98" s="21"/>
      <c r="I98" s="21"/>
    </row>
  </sheetData>
  <sheetProtection/>
  <mergeCells count="5">
    <mergeCell ref="A1:I1"/>
    <mergeCell ref="A2:I2"/>
    <mergeCell ref="A3:I3"/>
    <mergeCell ref="B59:H59"/>
    <mergeCell ref="I59:J59"/>
  </mergeCells>
  <printOptions/>
  <pageMargins left="0.984251968503937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Header>&amp;R&amp;P</oddHeader>
    <oddFooter>&amp;R&amp;6Jin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6:I23"/>
  <sheetViews>
    <sheetView showGridLines="0" zoomScale="66" zoomScaleNormal="66" zoomScalePageLayoutView="0" workbookViewId="0" topLeftCell="A16">
      <selection activeCell="A8" sqref="A8:I8"/>
    </sheetView>
  </sheetViews>
  <sheetFormatPr defaultColWidth="9.00390625" defaultRowHeight="24"/>
  <cols>
    <col min="1" max="9" width="9.00390625" style="2" customWidth="1"/>
    <col min="10" max="10" width="2.00390625" style="2" customWidth="1"/>
    <col min="11" max="16384" width="9.00390625" style="2" customWidth="1"/>
  </cols>
  <sheetData>
    <row r="6" spans="1:9" ht="60">
      <c r="A6" s="205" t="s">
        <v>0</v>
      </c>
      <c r="B6" s="205"/>
      <c r="C6" s="205"/>
      <c r="D6" s="205"/>
      <c r="E6" s="205"/>
      <c r="F6" s="205"/>
      <c r="G6" s="205"/>
      <c r="H6" s="205"/>
      <c r="I6" s="205"/>
    </row>
    <row r="7" spans="1:9" ht="60">
      <c r="A7" s="205" t="s">
        <v>268</v>
      </c>
      <c r="B7" s="205"/>
      <c r="C7" s="205"/>
      <c r="D7" s="205"/>
      <c r="E7" s="205"/>
      <c r="F7" s="205"/>
      <c r="G7" s="205"/>
      <c r="H7" s="205"/>
      <c r="I7" s="205"/>
    </row>
    <row r="8" spans="1:9" ht="45">
      <c r="A8" s="198" t="s">
        <v>1</v>
      </c>
      <c r="B8" s="198"/>
      <c r="C8" s="198"/>
      <c r="D8" s="198"/>
      <c r="E8" s="198"/>
      <c r="F8" s="198"/>
      <c r="G8" s="198"/>
      <c r="H8" s="198"/>
      <c r="I8" s="198"/>
    </row>
    <row r="9" spans="1:9" ht="45">
      <c r="A9" s="198" t="s">
        <v>242</v>
      </c>
      <c r="B9" s="198"/>
      <c r="C9" s="198"/>
      <c r="D9" s="198"/>
      <c r="E9" s="198"/>
      <c r="F9" s="198"/>
      <c r="G9" s="198"/>
      <c r="H9" s="198"/>
      <c r="I9" s="198"/>
    </row>
    <row r="10" spans="1:9" ht="45">
      <c r="A10" s="198" t="s">
        <v>254</v>
      </c>
      <c r="B10" s="198"/>
      <c r="C10" s="198"/>
      <c r="D10" s="198"/>
      <c r="E10" s="198"/>
      <c r="F10" s="198"/>
      <c r="G10" s="198"/>
      <c r="H10" s="198"/>
      <c r="I10" s="198"/>
    </row>
    <row r="21" spans="1:9" ht="41.25">
      <c r="A21" s="196" t="s">
        <v>2</v>
      </c>
      <c r="B21" s="196"/>
      <c r="C21" s="196"/>
      <c r="D21" s="196"/>
      <c r="E21" s="196"/>
      <c r="F21" s="196"/>
      <c r="G21" s="196"/>
      <c r="H21" s="196"/>
      <c r="I21" s="196"/>
    </row>
    <row r="22" spans="1:9" ht="41.25">
      <c r="A22" s="196" t="s">
        <v>3</v>
      </c>
      <c r="B22" s="196"/>
      <c r="C22" s="196"/>
      <c r="D22" s="196"/>
      <c r="E22" s="196"/>
      <c r="F22" s="196"/>
      <c r="G22" s="196"/>
      <c r="H22" s="196"/>
      <c r="I22" s="196"/>
    </row>
    <row r="23" spans="1:9" ht="41.25">
      <c r="A23" s="196"/>
      <c r="B23" s="196"/>
      <c r="C23" s="196"/>
      <c r="D23" s="196"/>
      <c r="E23" s="196"/>
      <c r="F23" s="196"/>
      <c r="G23" s="196"/>
      <c r="H23" s="196"/>
      <c r="I23" s="196"/>
    </row>
  </sheetData>
  <sheetProtection/>
  <mergeCells count="8">
    <mergeCell ref="A10:I10"/>
    <mergeCell ref="A21:I21"/>
    <mergeCell ref="A23:I23"/>
    <mergeCell ref="A22:I22"/>
    <mergeCell ref="A6:I6"/>
    <mergeCell ref="A7:I7"/>
    <mergeCell ref="A8:I8"/>
    <mergeCell ref="A9:I9"/>
  </mergeCells>
  <printOptions/>
  <pageMargins left="1.1811023622047245" right="0.3937007874015748" top="0.5905511811023623" bottom="0.5905511811023623" header="0.1968503937007874" footer="0.1968503937007874"/>
  <pageSetup firstPageNumber="4" useFirstPageNumber="1" horizontalDpi="300" verticalDpi="300" orientation="portrait" paperSize="9" scale="66" r:id="rId2"/>
  <headerFooter alignWithMargins="0">
    <oddHeader>&amp;R&amp;P</oddHeader>
    <oddFooter>&amp;R&amp;6Jin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2:A34"/>
  <sheetViews>
    <sheetView showGridLines="0" zoomScalePageLayoutView="0" workbookViewId="0" topLeftCell="A1">
      <selection activeCell="A5" sqref="A5"/>
    </sheetView>
  </sheetViews>
  <sheetFormatPr defaultColWidth="9.00390625" defaultRowHeight="24"/>
  <cols>
    <col min="1" max="1" width="76.375" style="6" customWidth="1"/>
    <col min="2" max="2" width="7.75390625" style="6" customWidth="1"/>
    <col min="3" max="16384" width="9.00390625" style="6" customWidth="1"/>
  </cols>
  <sheetData>
    <row r="2" ht="33.75">
      <c r="A2" s="1" t="s">
        <v>4</v>
      </c>
    </row>
    <row r="3" s="9" customFormat="1" ht="11.25">
      <c r="A3" s="10"/>
    </row>
    <row r="4" ht="20.25">
      <c r="A4" s="5" t="s">
        <v>269</v>
      </c>
    </row>
    <row r="5" ht="81">
      <c r="A5" s="4" t="s">
        <v>66</v>
      </c>
    </row>
    <row r="6" ht="40.5">
      <c r="A6" s="4" t="s">
        <v>67</v>
      </c>
    </row>
    <row r="7" ht="40.5">
      <c r="A7" s="4" t="s">
        <v>67</v>
      </c>
    </row>
    <row r="8" ht="40.5">
      <c r="A8" s="4" t="s">
        <v>67</v>
      </c>
    </row>
    <row r="9" ht="40.5">
      <c r="A9" s="4" t="s">
        <v>67</v>
      </c>
    </row>
    <row r="10" ht="40.5">
      <c r="A10" s="4" t="s">
        <v>67</v>
      </c>
    </row>
    <row r="11" s="9" customFormat="1" ht="11.25">
      <c r="A11" s="8"/>
    </row>
    <row r="12" ht="20.25">
      <c r="A12" s="5" t="s">
        <v>68</v>
      </c>
    </row>
    <row r="13" ht="40.5">
      <c r="A13" s="4" t="s">
        <v>67</v>
      </c>
    </row>
    <row r="14" ht="40.5">
      <c r="A14" s="4" t="s">
        <v>67</v>
      </c>
    </row>
    <row r="15" ht="40.5">
      <c r="A15" s="4" t="s">
        <v>67</v>
      </c>
    </row>
    <row r="16" ht="40.5">
      <c r="A16" s="4" t="s">
        <v>67</v>
      </c>
    </row>
    <row r="17" s="9" customFormat="1" ht="11.25">
      <c r="A17" s="8"/>
    </row>
    <row r="18" ht="20.25">
      <c r="A18" s="5" t="s">
        <v>69</v>
      </c>
    </row>
    <row r="19" ht="40.5">
      <c r="A19" s="4" t="s">
        <v>70</v>
      </c>
    </row>
    <row r="20" ht="20.25">
      <c r="A20" s="4"/>
    </row>
    <row r="21" ht="20.25">
      <c r="A21" s="3" t="s">
        <v>6</v>
      </c>
    </row>
    <row r="22" ht="20.25">
      <c r="A22" s="3" t="s">
        <v>7</v>
      </c>
    </row>
    <row r="23" ht="20.25">
      <c r="A23" s="3" t="s">
        <v>71</v>
      </c>
    </row>
    <row r="24" ht="20.25">
      <c r="A24" s="4"/>
    </row>
    <row r="25" ht="20.25">
      <c r="A25" s="4"/>
    </row>
    <row r="26" ht="20.25">
      <c r="A26" s="4"/>
    </row>
    <row r="27" ht="20.25">
      <c r="A27" s="4"/>
    </row>
    <row r="28" ht="20.25">
      <c r="A28" s="4"/>
    </row>
    <row r="29" ht="20.25">
      <c r="A29" s="4"/>
    </row>
    <row r="30" ht="20.25">
      <c r="A30" s="4"/>
    </row>
    <row r="31" ht="20.25">
      <c r="A31" s="4"/>
    </row>
    <row r="32" ht="20.25">
      <c r="A32" s="4"/>
    </row>
    <row r="33" ht="20.25">
      <c r="A33" s="4"/>
    </row>
    <row r="34" ht="20.25">
      <c r="A34" s="4"/>
    </row>
  </sheetData>
  <sheetProtection/>
  <printOptions/>
  <pageMargins left="1.1811023622047245" right="0.5905511811023623" top="0.5905511811023623" bottom="0.5905511811023623" header="0.1968503937007874" footer="0.1968503937007874"/>
  <pageSetup firstPageNumber="5" useFirstPageNumber="1" horizontalDpi="600" verticalDpi="600" orientation="portrait" paperSize="9" r:id="rId2"/>
  <headerFooter alignWithMargins="0">
    <oddHeader>&amp;R&amp;P</oddHeader>
    <oddFooter>&amp;R&amp;6Jin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zoomScale="106" zoomScaleNormal="106" zoomScaleSheetLayoutView="80" zoomScalePageLayoutView="0" workbookViewId="0" topLeftCell="D10">
      <selection activeCell="O8" sqref="O8"/>
    </sheetView>
  </sheetViews>
  <sheetFormatPr defaultColWidth="9.00390625" defaultRowHeight="24"/>
  <cols>
    <col min="1" max="1" width="37.125" style="35" customWidth="1"/>
    <col min="2" max="2" width="14.625" style="37" bestFit="1" customWidth="1"/>
    <col min="3" max="3" width="13.125" style="37" bestFit="1" customWidth="1"/>
    <col min="4" max="4" width="12.50390625" style="37" customWidth="1"/>
    <col min="5" max="5" width="10.75390625" style="37" customWidth="1"/>
    <col min="6" max="6" width="7.375" style="35" bestFit="1" customWidth="1"/>
    <col min="7" max="7" width="14.00390625" style="37" customWidth="1"/>
    <col min="8" max="8" width="14.625" style="37" bestFit="1" customWidth="1"/>
    <col min="9" max="9" width="13.125" style="37" bestFit="1" customWidth="1"/>
    <col min="10" max="10" width="11.75390625" style="37" bestFit="1" customWidth="1"/>
    <col min="11" max="12" width="13.125" style="37" bestFit="1" customWidth="1"/>
    <col min="13" max="13" width="14.625" style="37" bestFit="1" customWidth="1"/>
    <col min="14" max="14" width="13.875" style="37" customWidth="1"/>
    <col min="15" max="16384" width="9.00390625" style="35" customWidth="1"/>
  </cols>
  <sheetData>
    <row r="1" spans="1:14" s="33" customFormat="1" ht="21">
      <c r="A1" s="206" t="s">
        <v>115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s="33" customFormat="1" ht="21">
      <c r="A2" s="207" t="s">
        <v>24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21">
      <c r="A3" s="207" t="s">
        <v>242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s="33" customFormat="1" ht="21">
      <c r="A4" s="207" t="s">
        <v>302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s="33" customFormat="1" ht="21">
      <c r="A5" s="68"/>
      <c r="B5" s="69"/>
      <c r="C5" s="69"/>
      <c r="D5" s="69"/>
      <c r="E5" s="69"/>
      <c r="F5" s="68"/>
      <c r="G5" s="69"/>
      <c r="H5" s="69"/>
      <c r="I5" s="69"/>
      <c r="J5" s="69"/>
      <c r="K5" s="70"/>
      <c r="L5" s="37"/>
      <c r="M5" s="37" t="s">
        <v>122</v>
      </c>
      <c r="N5" s="70"/>
    </row>
    <row r="6" spans="1:14" s="33" customFormat="1" ht="21">
      <c r="A6" s="71"/>
      <c r="B6" s="211" t="s">
        <v>295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3"/>
      <c r="N6" s="72" t="s">
        <v>109</v>
      </c>
    </row>
    <row r="7" spans="1:14" s="33" customFormat="1" ht="21">
      <c r="A7" s="73" t="s">
        <v>116</v>
      </c>
      <c r="B7" s="208" t="s">
        <v>117</v>
      </c>
      <c r="C7" s="209"/>
      <c r="D7" s="209"/>
      <c r="E7" s="209"/>
      <c r="F7" s="209"/>
      <c r="G7" s="210"/>
      <c r="H7" s="208" t="s">
        <v>75</v>
      </c>
      <c r="I7" s="209"/>
      <c r="J7" s="209"/>
      <c r="K7" s="209"/>
      <c r="L7" s="209"/>
      <c r="M7" s="210"/>
      <c r="N7" s="74" t="s">
        <v>123</v>
      </c>
    </row>
    <row r="8" spans="1:14" s="33" customFormat="1" ht="135" customHeight="1">
      <c r="A8" s="75"/>
      <c r="B8" s="76" t="s">
        <v>118</v>
      </c>
      <c r="C8" s="76" t="s">
        <v>119</v>
      </c>
      <c r="D8" s="76" t="s">
        <v>110</v>
      </c>
      <c r="E8" s="76" t="s">
        <v>120</v>
      </c>
      <c r="F8" s="77" t="s">
        <v>121</v>
      </c>
      <c r="G8" s="76" t="s">
        <v>107</v>
      </c>
      <c r="H8" s="78" t="s">
        <v>240</v>
      </c>
      <c r="I8" s="79" t="s">
        <v>237</v>
      </c>
      <c r="J8" s="78" t="s">
        <v>238</v>
      </c>
      <c r="K8" s="78" t="s">
        <v>239</v>
      </c>
      <c r="L8" s="78" t="s">
        <v>284</v>
      </c>
      <c r="M8" s="80" t="s">
        <v>109</v>
      </c>
      <c r="N8" s="81"/>
    </row>
    <row r="9" spans="1:14" s="33" customFormat="1" ht="21">
      <c r="A9" s="82"/>
      <c r="B9" s="83">
        <f>+B10+B16</f>
        <v>4633510</v>
      </c>
      <c r="C9" s="83">
        <f aca="true" t="shared" si="0" ref="C9:N9">+C10+C16</f>
        <v>496000</v>
      </c>
      <c r="D9" s="83">
        <f t="shared" si="0"/>
        <v>322000</v>
      </c>
      <c r="E9" s="83">
        <f t="shared" si="0"/>
        <v>0</v>
      </c>
      <c r="F9" s="82">
        <f t="shared" si="0"/>
        <v>0</v>
      </c>
      <c r="G9" s="83">
        <f t="shared" si="0"/>
        <v>5451510</v>
      </c>
      <c r="H9" s="83">
        <f t="shared" si="0"/>
        <v>4705245</v>
      </c>
      <c r="I9" s="83">
        <f t="shared" si="0"/>
        <v>0</v>
      </c>
      <c r="J9" s="83">
        <f t="shared" si="0"/>
        <v>25000</v>
      </c>
      <c r="K9" s="83">
        <f t="shared" si="0"/>
        <v>640000</v>
      </c>
      <c r="L9" s="83">
        <f t="shared" si="0"/>
        <v>92000</v>
      </c>
      <c r="M9" s="83">
        <f t="shared" si="0"/>
        <v>5462245</v>
      </c>
      <c r="N9" s="83">
        <f t="shared" si="0"/>
        <v>10913755</v>
      </c>
    </row>
    <row r="10" spans="1:14" s="33" customFormat="1" ht="21">
      <c r="A10" s="84" t="s">
        <v>235</v>
      </c>
      <c r="B10" s="85">
        <f>SUM(B11:B15)</f>
        <v>4633510</v>
      </c>
      <c r="C10" s="85">
        <f>SUM(C11:C15)</f>
        <v>496000</v>
      </c>
      <c r="D10" s="85">
        <f aca="true" t="shared" si="1" ref="D10:N10">SUM(D11:D15)</f>
        <v>322000</v>
      </c>
      <c r="E10" s="85">
        <f t="shared" si="1"/>
        <v>0</v>
      </c>
      <c r="F10" s="84">
        <f t="shared" si="1"/>
        <v>0</v>
      </c>
      <c r="G10" s="85">
        <f t="shared" si="1"/>
        <v>5451510</v>
      </c>
      <c r="H10" s="85">
        <f t="shared" si="1"/>
        <v>0</v>
      </c>
      <c r="I10" s="85">
        <f t="shared" si="1"/>
        <v>0</v>
      </c>
      <c r="J10" s="85">
        <f t="shared" si="1"/>
        <v>25000</v>
      </c>
      <c r="K10" s="85">
        <f t="shared" si="1"/>
        <v>640000</v>
      </c>
      <c r="L10" s="85">
        <f t="shared" si="1"/>
        <v>92000</v>
      </c>
      <c r="M10" s="85">
        <f t="shared" si="1"/>
        <v>757000</v>
      </c>
      <c r="N10" s="85">
        <f t="shared" si="1"/>
        <v>6208510</v>
      </c>
    </row>
    <row r="11" spans="1:14" s="33" customFormat="1" ht="21">
      <c r="A11" s="86" t="s">
        <v>125</v>
      </c>
      <c r="B11" s="87">
        <v>1980010</v>
      </c>
      <c r="C11" s="87"/>
      <c r="D11" s="87"/>
      <c r="E11" s="87"/>
      <c r="F11" s="86"/>
      <c r="G11" s="88">
        <f>SUM(B11:F11)</f>
        <v>1980010</v>
      </c>
      <c r="H11" s="87"/>
      <c r="I11" s="87"/>
      <c r="J11" s="87"/>
      <c r="K11" s="87"/>
      <c r="L11" s="87"/>
      <c r="M11" s="88">
        <f>SUM(H11:L11)</f>
        <v>0</v>
      </c>
      <c r="N11" s="89">
        <f aca="true" t="shared" si="2" ref="N11:N21">+G11+M11</f>
        <v>1980010</v>
      </c>
    </row>
    <row r="12" spans="1:14" s="33" customFormat="1" ht="21">
      <c r="A12" s="86" t="s">
        <v>126</v>
      </c>
      <c r="B12" s="87">
        <v>1253500</v>
      </c>
      <c r="C12" s="70">
        <v>496000</v>
      </c>
      <c r="D12" s="87">
        <v>322000</v>
      </c>
      <c r="E12" s="87"/>
      <c r="F12" s="86"/>
      <c r="G12" s="88">
        <f aca="true" t="shared" si="3" ref="G12:G21">SUM(B12:F12)</f>
        <v>2071500</v>
      </c>
      <c r="H12" s="87"/>
      <c r="I12" s="87"/>
      <c r="J12" s="87"/>
      <c r="K12" s="87"/>
      <c r="L12" s="87"/>
      <c r="M12" s="88">
        <f aca="true" t="shared" si="4" ref="M12:M21">SUM(H12:L12)</f>
        <v>0</v>
      </c>
      <c r="N12" s="89">
        <f t="shared" si="2"/>
        <v>2071500</v>
      </c>
    </row>
    <row r="13" spans="1:14" s="33" customFormat="1" ht="21">
      <c r="A13" s="86" t="s">
        <v>127</v>
      </c>
      <c r="B13" s="87">
        <v>1400000</v>
      </c>
      <c r="C13" s="87"/>
      <c r="D13" s="87"/>
      <c r="E13" s="87"/>
      <c r="F13" s="86"/>
      <c r="G13" s="88">
        <f t="shared" si="3"/>
        <v>1400000</v>
      </c>
      <c r="H13" s="87"/>
      <c r="I13" s="87"/>
      <c r="J13" s="87"/>
      <c r="K13" s="87"/>
      <c r="L13" s="87"/>
      <c r="M13" s="88">
        <f t="shared" si="4"/>
        <v>0</v>
      </c>
      <c r="N13" s="89">
        <f t="shared" si="2"/>
        <v>1400000</v>
      </c>
    </row>
    <row r="14" spans="1:14" s="33" customFormat="1" ht="21">
      <c r="A14" s="86" t="s">
        <v>128</v>
      </c>
      <c r="B14" s="87"/>
      <c r="C14" s="87"/>
      <c r="D14" s="87"/>
      <c r="E14" s="87"/>
      <c r="F14" s="86"/>
      <c r="G14" s="88">
        <f t="shared" si="3"/>
        <v>0</v>
      </c>
      <c r="H14" s="87"/>
      <c r="I14" s="87"/>
      <c r="J14" s="87"/>
      <c r="K14" s="87"/>
      <c r="L14" s="87"/>
      <c r="M14" s="88">
        <f t="shared" si="4"/>
        <v>0</v>
      </c>
      <c r="N14" s="89">
        <f t="shared" si="2"/>
        <v>0</v>
      </c>
    </row>
    <row r="15" spans="1:14" s="33" customFormat="1" ht="21">
      <c r="A15" s="86" t="s">
        <v>129</v>
      </c>
      <c r="B15" s="87"/>
      <c r="C15" s="87"/>
      <c r="D15" s="87"/>
      <c r="E15" s="87"/>
      <c r="F15" s="86"/>
      <c r="G15" s="88">
        <f t="shared" si="3"/>
        <v>0</v>
      </c>
      <c r="H15" s="87"/>
      <c r="I15" s="87"/>
      <c r="J15" s="87">
        <v>25000</v>
      </c>
      <c r="K15" s="87">
        <v>640000</v>
      </c>
      <c r="L15" s="87">
        <v>92000</v>
      </c>
      <c r="M15" s="88">
        <f t="shared" si="4"/>
        <v>757000</v>
      </c>
      <c r="N15" s="89">
        <f t="shared" si="2"/>
        <v>757000</v>
      </c>
    </row>
    <row r="16" spans="1:14" s="33" customFormat="1" ht="21">
      <c r="A16" s="84" t="s">
        <v>241</v>
      </c>
      <c r="B16" s="85">
        <f aca="true" t="shared" si="5" ref="B16:N16">SUM(B17:B21)</f>
        <v>0</v>
      </c>
      <c r="C16" s="85">
        <f t="shared" si="5"/>
        <v>0</v>
      </c>
      <c r="D16" s="85">
        <f t="shared" si="5"/>
        <v>0</v>
      </c>
      <c r="E16" s="85">
        <f t="shared" si="5"/>
        <v>0</v>
      </c>
      <c r="F16" s="84">
        <f t="shared" si="5"/>
        <v>0</v>
      </c>
      <c r="G16" s="85">
        <f t="shared" si="5"/>
        <v>0</v>
      </c>
      <c r="H16" s="85">
        <f t="shared" si="5"/>
        <v>4705245</v>
      </c>
      <c r="I16" s="85">
        <f t="shared" si="5"/>
        <v>0</v>
      </c>
      <c r="J16" s="85">
        <f t="shared" si="5"/>
        <v>0</v>
      </c>
      <c r="K16" s="85">
        <f t="shared" si="5"/>
        <v>0</v>
      </c>
      <c r="L16" s="85">
        <f t="shared" si="5"/>
        <v>0</v>
      </c>
      <c r="M16" s="85">
        <f t="shared" si="5"/>
        <v>4705245</v>
      </c>
      <c r="N16" s="85">
        <f t="shared" si="5"/>
        <v>4705245</v>
      </c>
    </row>
    <row r="17" spans="1:14" s="33" customFormat="1" ht="21">
      <c r="A17" s="86" t="s">
        <v>125</v>
      </c>
      <c r="B17" s="87"/>
      <c r="C17" s="87"/>
      <c r="D17" s="87"/>
      <c r="E17" s="87"/>
      <c r="F17" s="86"/>
      <c r="G17" s="88">
        <f t="shared" si="3"/>
        <v>0</v>
      </c>
      <c r="H17" s="87"/>
      <c r="I17" s="87"/>
      <c r="J17" s="87"/>
      <c r="K17" s="87"/>
      <c r="L17" s="87"/>
      <c r="M17" s="88">
        <f t="shared" si="4"/>
        <v>0</v>
      </c>
      <c r="N17" s="89">
        <f t="shared" si="2"/>
        <v>0</v>
      </c>
    </row>
    <row r="18" spans="1:14" s="33" customFormat="1" ht="21">
      <c r="A18" s="86" t="s">
        <v>126</v>
      </c>
      <c r="B18" s="87"/>
      <c r="C18" s="87"/>
      <c r="D18" s="87"/>
      <c r="E18" s="87"/>
      <c r="F18" s="86"/>
      <c r="G18" s="88">
        <f t="shared" si="3"/>
        <v>0</v>
      </c>
      <c r="H18" s="87"/>
      <c r="I18" s="87"/>
      <c r="J18" s="87"/>
      <c r="K18" s="87"/>
      <c r="L18" s="87"/>
      <c r="M18" s="88">
        <f t="shared" si="4"/>
        <v>0</v>
      </c>
      <c r="N18" s="89">
        <f t="shared" si="2"/>
        <v>0</v>
      </c>
    </row>
    <row r="19" spans="1:14" s="33" customFormat="1" ht="21">
      <c r="A19" s="86" t="s">
        <v>127</v>
      </c>
      <c r="B19" s="87"/>
      <c r="C19" s="87"/>
      <c r="D19" s="87"/>
      <c r="E19" s="87"/>
      <c r="F19" s="86"/>
      <c r="G19" s="88">
        <f t="shared" si="3"/>
        <v>0</v>
      </c>
      <c r="H19" s="87"/>
      <c r="I19" s="87"/>
      <c r="J19" s="87"/>
      <c r="K19" s="87"/>
      <c r="L19" s="87"/>
      <c r="M19" s="88">
        <f t="shared" si="4"/>
        <v>0</v>
      </c>
      <c r="N19" s="89">
        <f t="shared" si="2"/>
        <v>0</v>
      </c>
    </row>
    <row r="20" spans="1:14" s="33" customFormat="1" ht="21">
      <c r="A20" s="86" t="s">
        <v>128</v>
      </c>
      <c r="B20" s="87"/>
      <c r="C20" s="87"/>
      <c r="D20" s="87"/>
      <c r="E20" s="87"/>
      <c r="F20" s="86"/>
      <c r="G20" s="88">
        <f t="shared" si="3"/>
        <v>0</v>
      </c>
      <c r="H20" s="87">
        <v>4705245</v>
      </c>
      <c r="I20" s="87"/>
      <c r="J20" s="87"/>
      <c r="K20" s="87"/>
      <c r="L20" s="87"/>
      <c r="M20" s="88">
        <f t="shared" si="4"/>
        <v>4705245</v>
      </c>
      <c r="N20" s="89">
        <f t="shared" si="2"/>
        <v>4705245</v>
      </c>
    </row>
    <row r="21" spans="1:14" ht="21">
      <c r="A21" s="86" t="s">
        <v>129</v>
      </c>
      <c r="B21" s="87"/>
      <c r="C21" s="87"/>
      <c r="D21" s="87"/>
      <c r="E21" s="87"/>
      <c r="F21" s="86"/>
      <c r="G21" s="88">
        <f t="shared" si="3"/>
        <v>0</v>
      </c>
      <c r="H21" s="87"/>
      <c r="I21" s="87"/>
      <c r="J21" s="87"/>
      <c r="K21" s="87"/>
      <c r="L21" s="87"/>
      <c r="M21" s="88">
        <f t="shared" si="4"/>
        <v>0</v>
      </c>
      <c r="N21" s="89">
        <f t="shared" si="2"/>
        <v>0</v>
      </c>
    </row>
    <row r="22" spans="1:14" s="33" customFormat="1" ht="21">
      <c r="A22" s="84" t="s">
        <v>236</v>
      </c>
      <c r="B22" s="85">
        <f aca="true" t="shared" si="6" ref="B22:N22">SUM(B23:B27)</f>
        <v>0</v>
      </c>
      <c r="C22" s="85">
        <f t="shared" si="6"/>
        <v>0</v>
      </c>
      <c r="D22" s="85">
        <f t="shared" si="6"/>
        <v>0</v>
      </c>
      <c r="E22" s="85">
        <f t="shared" si="6"/>
        <v>65000</v>
      </c>
      <c r="F22" s="84">
        <f t="shared" si="6"/>
        <v>0</v>
      </c>
      <c r="G22" s="85">
        <f t="shared" si="6"/>
        <v>65000</v>
      </c>
      <c r="H22" s="85">
        <f t="shared" si="6"/>
        <v>0</v>
      </c>
      <c r="I22" s="85">
        <f t="shared" si="6"/>
        <v>0</v>
      </c>
      <c r="J22" s="85">
        <f t="shared" si="6"/>
        <v>0</v>
      </c>
      <c r="K22" s="85">
        <f t="shared" si="6"/>
        <v>0</v>
      </c>
      <c r="L22" s="85">
        <f t="shared" si="6"/>
        <v>0</v>
      </c>
      <c r="M22" s="85">
        <f t="shared" si="6"/>
        <v>0</v>
      </c>
      <c r="N22" s="85">
        <f t="shared" si="6"/>
        <v>65000</v>
      </c>
    </row>
    <row r="23" spans="1:14" s="33" customFormat="1" ht="21">
      <c r="A23" s="86" t="s">
        <v>125</v>
      </c>
      <c r="B23" s="87"/>
      <c r="C23" s="87"/>
      <c r="D23" s="87"/>
      <c r="E23" s="87"/>
      <c r="F23" s="86"/>
      <c r="G23" s="88">
        <f>SUM(B23:F23)</f>
        <v>0</v>
      </c>
      <c r="H23" s="87"/>
      <c r="I23" s="87"/>
      <c r="J23" s="87"/>
      <c r="K23" s="87"/>
      <c r="L23" s="87"/>
      <c r="M23" s="88">
        <f>SUM(H23:L23)</f>
        <v>0</v>
      </c>
      <c r="N23" s="89">
        <f>+G23+M23</f>
        <v>0</v>
      </c>
    </row>
    <row r="24" spans="1:14" s="33" customFormat="1" ht="21">
      <c r="A24" s="86" t="s">
        <v>126</v>
      </c>
      <c r="B24" s="87"/>
      <c r="C24" s="87"/>
      <c r="D24" s="87"/>
      <c r="E24" s="87"/>
      <c r="F24" s="86"/>
      <c r="G24" s="88">
        <f>SUM(B24:F24)</f>
        <v>0</v>
      </c>
      <c r="H24" s="87"/>
      <c r="I24" s="87"/>
      <c r="J24" s="87"/>
      <c r="K24" s="87"/>
      <c r="L24" s="87"/>
      <c r="M24" s="88">
        <f>SUM(H24:L24)</f>
        <v>0</v>
      </c>
      <c r="N24" s="89">
        <f>+G24+M24</f>
        <v>0</v>
      </c>
    </row>
    <row r="25" spans="1:14" s="33" customFormat="1" ht="21">
      <c r="A25" s="86" t="s">
        <v>127</v>
      </c>
      <c r="B25" s="87"/>
      <c r="C25" s="87"/>
      <c r="D25" s="87"/>
      <c r="E25" s="87"/>
      <c r="F25" s="86"/>
      <c r="G25" s="88">
        <f>SUM(B25:F25)</f>
        <v>0</v>
      </c>
      <c r="H25" s="87"/>
      <c r="I25" s="87"/>
      <c r="J25" s="87"/>
      <c r="K25" s="87"/>
      <c r="L25" s="87"/>
      <c r="M25" s="88">
        <f>SUM(H25:L25)</f>
        <v>0</v>
      </c>
      <c r="N25" s="89">
        <f>+G25+M25</f>
        <v>0</v>
      </c>
    </row>
    <row r="26" spans="1:14" s="33" customFormat="1" ht="21">
      <c r="A26" s="86" t="s">
        <v>128</v>
      </c>
      <c r="B26" s="87"/>
      <c r="C26" s="87"/>
      <c r="D26" s="87"/>
      <c r="E26" s="87">
        <v>65000</v>
      </c>
      <c r="F26" s="86"/>
      <c r="G26" s="88">
        <f>SUM(B26:F26)</f>
        <v>65000</v>
      </c>
      <c r="H26" s="87"/>
      <c r="I26" s="87"/>
      <c r="J26" s="87"/>
      <c r="K26" s="87"/>
      <c r="L26" s="87"/>
      <c r="M26" s="88">
        <f>SUM(H26:L26)</f>
        <v>0</v>
      </c>
      <c r="N26" s="89">
        <f>+G26+M26</f>
        <v>65000</v>
      </c>
    </row>
    <row r="27" spans="1:14" ht="21">
      <c r="A27" s="86" t="s">
        <v>129</v>
      </c>
      <c r="B27" s="87"/>
      <c r="C27" s="87"/>
      <c r="D27" s="87"/>
      <c r="E27" s="87">
        <v>0</v>
      </c>
      <c r="F27" s="86"/>
      <c r="G27" s="88">
        <f>SUM(B27:F27)</f>
        <v>0</v>
      </c>
      <c r="H27" s="87"/>
      <c r="I27" s="87"/>
      <c r="J27" s="87"/>
      <c r="K27" s="87"/>
      <c r="L27" s="87"/>
      <c r="M27" s="88">
        <f>SUM(H27:L27)</f>
        <v>0</v>
      </c>
      <c r="N27" s="89">
        <f>+G27+M27</f>
        <v>0</v>
      </c>
    </row>
    <row r="28" spans="1:14" ht="21">
      <c r="A28" s="90"/>
      <c r="B28" s="91"/>
      <c r="C28" s="91"/>
      <c r="D28" s="91"/>
      <c r="E28" s="91"/>
      <c r="F28" s="92"/>
      <c r="G28" s="91"/>
      <c r="H28" s="91"/>
      <c r="I28" s="91"/>
      <c r="J28" s="91"/>
      <c r="K28" s="91"/>
      <c r="L28" s="91"/>
      <c r="M28" s="91"/>
      <c r="N28" s="93"/>
    </row>
  </sheetData>
  <sheetProtection/>
  <mergeCells count="7">
    <mergeCell ref="A1:N1"/>
    <mergeCell ref="A2:N2"/>
    <mergeCell ref="A3:N3"/>
    <mergeCell ref="B7:G7"/>
    <mergeCell ref="B6:M6"/>
    <mergeCell ref="H7:M7"/>
    <mergeCell ref="A4:N4"/>
  </mergeCells>
  <printOptions/>
  <pageMargins left="0.2755905511811024" right="0.1968503937007874" top="0.7874015748031497" bottom="0.3937007874015748" header="0.1968503937007874" footer="0.1968503937007874"/>
  <pageSetup firstPageNumber="25" useFirstPageNumber="1" horizontalDpi="300" verticalDpi="300" orientation="landscape" paperSize="9" scale="51" r:id="rId2"/>
  <headerFooter alignWithMargins="0">
    <oddHeader>&amp;R&amp;[24</oddHeader>
    <oddFooter>&amp;R&amp;6Jin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tabSelected="1" zoomScaleSheetLayoutView="80" zoomScalePageLayoutView="0" workbookViewId="0" topLeftCell="A1">
      <selection activeCell="K5" sqref="K5"/>
    </sheetView>
  </sheetViews>
  <sheetFormatPr defaultColWidth="9.00390625" defaultRowHeight="24"/>
  <cols>
    <col min="1" max="1" width="7.375" style="35" customWidth="1"/>
    <col min="2" max="2" width="13.75390625" style="35" customWidth="1"/>
    <col min="3" max="3" width="27.625" style="37" customWidth="1"/>
    <col min="4" max="4" width="14.00390625" style="37" customWidth="1"/>
    <col min="5" max="5" width="14.625" style="35" customWidth="1"/>
    <col min="6" max="6" width="4.625" style="35" customWidth="1"/>
    <col min="7" max="7" width="13.75390625" style="35" customWidth="1"/>
    <col min="8" max="8" width="3.125" style="35" customWidth="1"/>
    <col min="9" max="9" width="1.12109375" style="35" customWidth="1"/>
    <col min="10" max="10" width="3.00390625" style="35" customWidth="1"/>
    <col min="11" max="16384" width="9.00390625" style="35" customWidth="1"/>
  </cols>
  <sheetData>
    <row r="1" spans="1:8" s="40" customFormat="1" ht="26.25">
      <c r="A1" s="216" t="s">
        <v>115</v>
      </c>
      <c r="B1" s="216"/>
      <c r="C1" s="216"/>
      <c r="D1" s="216"/>
      <c r="E1" s="216"/>
      <c r="F1" s="216"/>
      <c r="G1" s="216"/>
      <c r="H1" s="216"/>
    </row>
    <row r="2" spans="1:8" s="33" customFormat="1" ht="26.25">
      <c r="A2" s="215" t="s">
        <v>303</v>
      </c>
      <c r="B2" s="215"/>
      <c r="C2" s="215"/>
      <c r="D2" s="215"/>
      <c r="E2" s="215"/>
      <c r="F2" s="215"/>
      <c r="G2" s="215"/>
      <c r="H2" s="215"/>
    </row>
    <row r="3" spans="1:8" ht="26.25">
      <c r="A3" s="215" t="s">
        <v>242</v>
      </c>
      <c r="B3" s="215"/>
      <c r="C3" s="215"/>
      <c r="D3" s="215"/>
      <c r="E3" s="215"/>
      <c r="F3" s="215"/>
      <c r="G3" s="215"/>
      <c r="H3" s="215"/>
    </row>
    <row r="4" spans="1:7" s="43" customFormat="1" ht="11.25">
      <c r="A4" s="41"/>
      <c r="B4" s="41"/>
      <c r="C4" s="42"/>
      <c r="D4" s="42"/>
      <c r="E4" s="41"/>
      <c r="F4" s="41"/>
      <c r="G4" s="41"/>
    </row>
    <row r="5" spans="1:8" s="36" customFormat="1" ht="26.25">
      <c r="A5" s="51" t="s">
        <v>134</v>
      </c>
      <c r="B5" s="51"/>
      <c r="C5" s="52"/>
      <c r="D5" s="52"/>
      <c r="E5" s="51"/>
      <c r="F5" s="51"/>
      <c r="G5" s="53">
        <f>+E6+E9</f>
        <v>6588900.46</v>
      </c>
      <c r="H5" s="51" t="s">
        <v>133</v>
      </c>
    </row>
    <row r="6" spans="1:7" s="34" customFormat="1" ht="23.25">
      <c r="A6" s="34" t="s">
        <v>135</v>
      </c>
      <c r="C6" s="39"/>
      <c r="D6" s="46"/>
      <c r="E6" s="44">
        <f>+C7+C8</f>
        <v>1137390.46</v>
      </c>
      <c r="F6" s="34" t="s">
        <v>133</v>
      </c>
      <c r="G6" s="44"/>
    </row>
    <row r="7" spans="2:7" s="34" customFormat="1" ht="34.5" customHeight="1">
      <c r="B7" s="45" t="s">
        <v>141</v>
      </c>
      <c r="C7" s="46">
        <v>285390.46</v>
      </c>
      <c r="D7" s="46" t="s">
        <v>133</v>
      </c>
      <c r="E7" s="44"/>
      <c r="G7" s="44"/>
    </row>
    <row r="8" spans="2:7" s="34" customFormat="1" ht="33" customHeight="1">
      <c r="B8" s="45" t="s">
        <v>142</v>
      </c>
      <c r="C8" s="46">
        <v>852000</v>
      </c>
      <c r="D8" s="46" t="s">
        <v>133</v>
      </c>
      <c r="E8" s="44"/>
      <c r="G8" s="44"/>
    </row>
    <row r="9" spans="1:7" s="34" customFormat="1" ht="23.25">
      <c r="A9" s="34" t="s">
        <v>296</v>
      </c>
      <c r="C9" s="39"/>
      <c r="D9" s="39"/>
      <c r="E9" s="44">
        <f>SUM(C10:C14)</f>
        <v>5451510</v>
      </c>
      <c r="F9" s="34" t="s">
        <v>133</v>
      </c>
      <c r="G9" s="44"/>
    </row>
    <row r="10" spans="1:4" s="34" customFormat="1" ht="23.25">
      <c r="A10" s="38"/>
      <c r="B10" s="38" t="s">
        <v>130</v>
      </c>
      <c r="C10" s="46">
        <f>'ตอนที่ 3.1'!G11</f>
        <v>1980010</v>
      </c>
      <c r="D10" s="46" t="s">
        <v>133</v>
      </c>
    </row>
    <row r="11" spans="1:4" s="34" customFormat="1" ht="30.75" customHeight="1">
      <c r="A11" s="38"/>
      <c r="B11" s="38" t="s">
        <v>131</v>
      </c>
      <c r="C11" s="46">
        <f>'ตอนที่ 3.1'!G12</f>
        <v>2071500</v>
      </c>
      <c r="D11" s="46" t="s">
        <v>133</v>
      </c>
    </row>
    <row r="12" spans="1:4" s="34" customFormat="1" ht="26.25" customHeight="1">
      <c r="A12" s="38"/>
      <c r="B12" s="38" t="s">
        <v>137</v>
      </c>
      <c r="C12" s="46">
        <f>'ตอนที่ 3.1'!G13</f>
        <v>1400000</v>
      </c>
      <c r="D12" s="46" t="s">
        <v>133</v>
      </c>
    </row>
    <row r="13" spans="1:4" s="34" customFormat="1" ht="28.5" customHeight="1">
      <c r="A13" s="38"/>
      <c r="B13" s="38" t="s">
        <v>138</v>
      </c>
      <c r="C13" s="46">
        <f>'ตอนที่ 3.1'!G14</f>
        <v>0</v>
      </c>
      <c r="D13" s="46" t="s">
        <v>133</v>
      </c>
    </row>
    <row r="14" spans="1:4" s="34" customFormat="1" ht="28.5" customHeight="1">
      <c r="A14" s="38"/>
      <c r="B14" s="38" t="s">
        <v>132</v>
      </c>
      <c r="C14" s="46">
        <f>'ตอนที่ 3.1'!G15</f>
        <v>0</v>
      </c>
      <c r="D14" s="46" t="s">
        <v>133</v>
      </c>
    </row>
    <row r="15" spans="3:4" s="34" customFormat="1" ht="23.25">
      <c r="C15" s="39"/>
      <c r="D15" s="39"/>
    </row>
    <row r="16" spans="1:8" s="36" customFormat="1" ht="26.25">
      <c r="A16" s="51" t="s">
        <v>136</v>
      </c>
      <c r="B16" s="51"/>
      <c r="C16" s="52"/>
      <c r="D16" s="52"/>
      <c r="E16" s="51"/>
      <c r="F16" s="51"/>
      <c r="G16" s="53">
        <f>E17+E23+E27+E30</f>
        <v>9499980</v>
      </c>
      <c r="H16" s="51" t="s">
        <v>133</v>
      </c>
    </row>
    <row r="17" spans="1:6" s="34" customFormat="1" ht="23.25">
      <c r="A17" s="38"/>
      <c r="B17" s="34" t="s">
        <v>130</v>
      </c>
      <c r="C17" s="39"/>
      <c r="D17" s="39"/>
      <c r="E17" s="47">
        <f>'ตอนที่ 3.3'!G9</f>
        <v>5818650</v>
      </c>
      <c r="F17" s="34" t="s">
        <v>133</v>
      </c>
    </row>
    <row r="18" spans="1:5" s="34" customFormat="1" ht="23.25">
      <c r="A18" s="38"/>
      <c r="B18" s="38" t="s">
        <v>139</v>
      </c>
      <c r="C18" s="39"/>
      <c r="D18" s="46">
        <f>'ตอนที่ 3.3'!G10</f>
        <v>3666240</v>
      </c>
      <c r="E18" s="38" t="s">
        <v>133</v>
      </c>
    </row>
    <row r="19" spans="1:5" s="34" customFormat="1" ht="23.25">
      <c r="A19" s="38"/>
      <c r="B19" s="38" t="s">
        <v>256</v>
      </c>
      <c r="C19" s="39"/>
      <c r="D19" s="46">
        <f>'ตอนที่ 3.3'!G11</f>
        <v>84000</v>
      </c>
      <c r="E19" s="38" t="s">
        <v>133</v>
      </c>
    </row>
    <row r="20" spans="1:5" s="34" customFormat="1" ht="23.25">
      <c r="A20" s="38"/>
      <c r="B20" s="38" t="s">
        <v>255</v>
      </c>
      <c r="C20" s="39"/>
      <c r="D20" s="46">
        <f>'ตอนที่ 3.3'!G12</f>
        <v>0</v>
      </c>
      <c r="E20" s="38" t="s">
        <v>133</v>
      </c>
    </row>
    <row r="21" spans="1:5" s="34" customFormat="1" ht="23.25">
      <c r="A21" s="38"/>
      <c r="B21" s="38" t="s">
        <v>257</v>
      </c>
      <c r="C21" s="39"/>
      <c r="D21" s="46">
        <f>'ตอนที่ 3.3'!B13</f>
        <v>0</v>
      </c>
      <c r="E21" s="38" t="s">
        <v>133</v>
      </c>
    </row>
    <row r="22" spans="1:5" s="34" customFormat="1" ht="23.25">
      <c r="A22" s="38"/>
      <c r="B22" s="38" t="s">
        <v>140</v>
      </c>
      <c r="C22" s="39"/>
      <c r="D22" s="46">
        <f>'ตอนที่ 3.3'!B16</f>
        <v>1980010</v>
      </c>
      <c r="E22" s="38" t="s">
        <v>133</v>
      </c>
    </row>
    <row r="23" spans="1:6" s="34" customFormat="1" ht="23.25">
      <c r="A23" s="38"/>
      <c r="B23" s="34" t="s">
        <v>131</v>
      </c>
      <c r="C23" s="39"/>
      <c r="D23" s="39"/>
      <c r="E23" s="47">
        <f>'ตอนที่ 3.3'!G18</f>
        <v>2181330</v>
      </c>
      <c r="F23" s="34" t="s">
        <v>133</v>
      </c>
    </row>
    <row r="24" spans="1:5" s="34" customFormat="1" ht="23.25">
      <c r="A24" s="38"/>
      <c r="B24" s="38" t="s">
        <v>258</v>
      </c>
      <c r="C24" s="39"/>
      <c r="D24" s="46">
        <f>'ตอนที่ 3.3'!G19</f>
        <v>720000</v>
      </c>
      <c r="E24" s="38" t="s">
        <v>133</v>
      </c>
    </row>
    <row r="25" spans="1:5" s="34" customFormat="1" ht="27.75" customHeight="1">
      <c r="A25" s="38"/>
      <c r="B25" s="38" t="s">
        <v>259</v>
      </c>
      <c r="C25" s="39"/>
      <c r="D25" s="46">
        <f>'ตอนที่ 3.3'!G26</f>
        <v>200000</v>
      </c>
      <c r="E25" s="38" t="s">
        <v>133</v>
      </c>
    </row>
    <row r="26" spans="1:5" s="34" customFormat="1" ht="27" customHeight="1">
      <c r="A26" s="38"/>
      <c r="B26" s="38" t="s">
        <v>260</v>
      </c>
      <c r="C26" s="39"/>
      <c r="D26" s="46">
        <f>'ตอนที่ 3.3'!G35</f>
        <v>684000</v>
      </c>
      <c r="E26" s="38" t="s">
        <v>133</v>
      </c>
    </row>
    <row r="27" spans="1:6" s="34" customFormat="1" ht="23.25">
      <c r="A27" s="38"/>
      <c r="B27" s="34" t="s">
        <v>137</v>
      </c>
      <c r="C27" s="39"/>
      <c r="D27" s="39"/>
      <c r="E27" s="47">
        <f>'ตอนที่ 3.3'!G51</f>
        <v>1500000</v>
      </c>
      <c r="F27" s="34" t="s">
        <v>133</v>
      </c>
    </row>
    <row r="28" spans="1:5" s="34" customFormat="1" ht="23.25">
      <c r="A28" s="38"/>
      <c r="B28" s="38" t="s">
        <v>261</v>
      </c>
      <c r="C28" s="39"/>
      <c r="D28" s="46">
        <v>1500000</v>
      </c>
      <c r="E28" s="38" t="s">
        <v>133</v>
      </c>
    </row>
    <row r="29" spans="1:5" s="34" customFormat="1" ht="29.25" customHeight="1">
      <c r="A29" s="38"/>
      <c r="B29" s="38" t="s">
        <v>262</v>
      </c>
      <c r="C29" s="39"/>
      <c r="D29" s="46" t="s">
        <v>246</v>
      </c>
      <c r="E29" s="38" t="s">
        <v>133</v>
      </c>
    </row>
    <row r="30" spans="1:6" s="34" customFormat="1" ht="23.25">
      <c r="A30" s="38"/>
      <c r="B30" s="34" t="s">
        <v>132</v>
      </c>
      <c r="C30" s="39"/>
      <c r="D30" s="39"/>
      <c r="E30" s="44"/>
      <c r="F30" s="34" t="s">
        <v>133</v>
      </c>
    </row>
    <row r="31" spans="2:5" s="34" customFormat="1" ht="36" customHeight="1">
      <c r="B31" s="214" t="s">
        <v>285</v>
      </c>
      <c r="C31" s="214"/>
      <c r="D31" s="94">
        <v>490000</v>
      </c>
      <c r="E31" s="48" t="s">
        <v>133</v>
      </c>
    </row>
    <row r="32" spans="2:5" s="34" customFormat="1" ht="41.25" customHeight="1">
      <c r="B32" s="217" t="s">
        <v>266</v>
      </c>
      <c r="C32" s="217"/>
      <c r="D32" s="95">
        <v>25000</v>
      </c>
      <c r="E32" s="49" t="s">
        <v>133</v>
      </c>
    </row>
    <row r="33" spans="2:5" s="50" customFormat="1" ht="29.25" customHeight="1">
      <c r="B33" s="214" t="s">
        <v>267</v>
      </c>
      <c r="C33" s="214"/>
      <c r="D33" s="94">
        <f>'ตอนที่ 3.1'!K10</f>
        <v>640000</v>
      </c>
      <c r="E33" s="48" t="s">
        <v>133</v>
      </c>
    </row>
    <row r="34" spans="2:5" s="38" customFormat="1" ht="23.25">
      <c r="B34" s="38" t="s">
        <v>297</v>
      </c>
      <c r="C34" s="46"/>
      <c r="D34" s="46">
        <v>189600</v>
      </c>
      <c r="E34" s="48" t="s">
        <v>133</v>
      </c>
    </row>
    <row r="35" spans="2:5" s="38" customFormat="1" ht="23.25">
      <c r="B35" s="38" t="s">
        <v>298</v>
      </c>
      <c r="C35" s="46"/>
      <c r="D35" s="46">
        <v>117600</v>
      </c>
      <c r="E35" s="48" t="s">
        <v>133</v>
      </c>
    </row>
    <row r="36" spans="2:5" s="38" customFormat="1" ht="23.25">
      <c r="B36" s="38" t="s">
        <v>299</v>
      </c>
      <c r="C36" s="46"/>
      <c r="D36" s="46">
        <v>100000</v>
      </c>
      <c r="E36" s="48" t="s">
        <v>133</v>
      </c>
    </row>
    <row r="37" spans="2:5" s="38" customFormat="1" ht="23.25">
      <c r="B37" s="38" t="s">
        <v>300</v>
      </c>
      <c r="C37" s="46"/>
      <c r="D37" s="46">
        <v>62500</v>
      </c>
      <c r="E37" s="48" t="s">
        <v>133</v>
      </c>
    </row>
    <row r="38" spans="2:5" s="38" customFormat="1" ht="23.25">
      <c r="B38" s="38" t="s">
        <v>301</v>
      </c>
      <c r="C38" s="46"/>
      <c r="D38" s="46">
        <v>20000</v>
      </c>
      <c r="E38" s="48" t="s">
        <v>133</v>
      </c>
    </row>
  </sheetData>
  <sheetProtection/>
  <mergeCells count="6">
    <mergeCell ref="B33:C33"/>
    <mergeCell ref="A2:H2"/>
    <mergeCell ref="A1:H1"/>
    <mergeCell ref="A3:H3"/>
    <mergeCell ref="B31:C31"/>
    <mergeCell ref="B32:C32"/>
  </mergeCells>
  <printOptions/>
  <pageMargins left="0.5905511811023623" right="0.1968503937007874" top="0.7874015748031497" bottom="0.3937007874015748" header="0.1968503937007874" footer="0.1968503937007874"/>
  <pageSetup firstPageNumber="26" useFirstPageNumber="1" horizontalDpi="300" verticalDpi="300" orientation="portrait" paperSize="9" scale="65" r:id="rId2"/>
  <headerFooter alignWithMargins="0">
    <oddHeader>&amp;R&amp;[25
</oddHeader>
    <oddFooter>&amp;R&amp;6Jin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7"/>
  <sheetViews>
    <sheetView showGridLines="0" showZeros="0" zoomScale="75" zoomScaleNormal="75" zoomScaleSheetLayoutView="50" zoomScalePageLayoutView="70" workbookViewId="0" topLeftCell="A133">
      <selection activeCell="H119" sqref="H119"/>
    </sheetView>
  </sheetViews>
  <sheetFormatPr defaultColWidth="9.00390625" defaultRowHeight="24"/>
  <cols>
    <col min="1" max="1" width="30.125" style="58" customWidth="1"/>
    <col min="2" max="2" width="15.375" style="55" customWidth="1"/>
    <col min="3" max="3" width="12.75390625" style="55" customWidth="1"/>
    <col min="4" max="4" width="13.00390625" style="55" customWidth="1"/>
    <col min="5" max="5" width="9.875" style="55" bestFit="1" customWidth="1"/>
    <col min="6" max="6" width="7.375" style="55" bestFit="1" customWidth="1"/>
    <col min="7" max="7" width="13.875" style="54" customWidth="1"/>
    <col min="8" max="8" width="11.125" style="55" customWidth="1"/>
    <col min="9" max="9" width="11.875" style="55" customWidth="1"/>
    <col min="10" max="10" width="11.125" style="55" customWidth="1"/>
    <col min="11" max="11" width="12.50390625" style="55" customWidth="1"/>
    <col min="12" max="12" width="12.375" style="55" customWidth="1"/>
    <col min="13" max="13" width="9.00390625" style="55" customWidth="1"/>
    <col min="14" max="14" width="12.50390625" style="99" customWidth="1"/>
    <col min="15" max="15" width="14.00390625" style="55" customWidth="1"/>
    <col min="16" max="16" width="10.375" style="56" customWidth="1"/>
    <col min="17" max="17" width="9.00390625" style="55" customWidth="1"/>
    <col min="18" max="26" width="9.00390625" style="63" customWidth="1"/>
    <col min="27" max="28" width="9.00390625" style="66" customWidth="1"/>
    <col min="29" max="16384" width="9.00390625" style="60" customWidth="1"/>
  </cols>
  <sheetData>
    <row r="1" spans="1:28" s="59" customFormat="1" ht="21">
      <c r="A1" s="60"/>
      <c r="B1" s="60"/>
      <c r="C1" s="60"/>
      <c r="D1" s="60"/>
      <c r="E1" s="60"/>
      <c r="F1" s="60"/>
      <c r="G1" s="60" t="s">
        <v>291</v>
      </c>
      <c r="H1" s="60"/>
      <c r="I1" s="60"/>
      <c r="J1" s="60"/>
      <c r="K1" s="60"/>
      <c r="L1" s="60"/>
      <c r="M1" s="60"/>
      <c r="N1" s="60"/>
      <c r="O1" s="60"/>
      <c r="P1" s="60"/>
      <c r="Q1" s="54"/>
      <c r="R1" s="64"/>
      <c r="S1" s="64"/>
      <c r="T1" s="64"/>
      <c r="U1" s="64"/>
      <c r="V1" s="64"/>
      <c r="W1" s="64"/>
      <c r="X1" s="64"/>
      <c r="Y1" s="64"/>
      <c r="Z1" s="64"/>
      <c r="AA1" s="189"/>
      <c r="AB1" s="189"/>
    </row>
    <row r="2" spans="1:28" s="59" customFormat="1" ht="21">
      <c r="A2" s="206" t="s">
        <v>391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54"/>
      <c r="R2" s="64"/>
      <c r="S2" s="64"/>
      <c r="T2" s="64"/>
      <c r="U2" s="64"/>
      <c r="V2" s="64"/>
      <c r="W2" s="64"/>
      <c r="X2" s="64"/>
      <c r="Y2" s="64"/>
      <c r="Z2" s="64"/>
      <c r="AA2" s="189"/>
      <c r="AB2" s="189"/>
    </row>
    <row r="3" spans="1:16" ht="21">
      <c r="A3" s="206" t="s">
        <v>242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28" s="59" customFormat="1" ht="21">
      <c r="A4" s="96"/>
      <c r="B4" s="97"/>
      <c r="C4" s="97"/>
      <c r="D4" s="97"/>
      <c r="E4" s="97"/>
      <c r="F4" s="97"/>
      <c r="G4" s="98"/>
      <c r="H4" s="97"/>
      <c r="I4" s="97"/>
      <c r="J4" s="97"/>
      <c r="K4" s="54"/>
      <c r="L4" s="54"/>
      <c r="M4" s="55"/>
      <c r="O4" s="55"/>
      <c r="P4" s="99" t="s">
        <v>122</v>
      </c>
      <c r="Q4" s="54"/>
      <c r="R4" s="64"/>
      <c r="S4" s="64"/>
      <c r="T4" s="64"/>
      <c r="U4" s="64"/>
      <c r="V4" s="64"/>
      <c r="W4" s="64"/>
      <c r="X4" s="64"/>
      <c r="Y4" s="64"/>
      <c r="Z4" s="64"/>
      <c r="AA4" s="189"/>
      <c r="AB4" s="189"/>
    </row>
    <row r="5" spans="1:28" s="59" customFormat="1" ht="21">
      <c r="A5" s="222" t="s">
        <v>305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  <c r="P5" s="227" t="s">
        <v>282</v>
      </c>
      <c r="Q5" s="54"/>
      <c r="R5" s="64"/>
      <c r="S5" s="64"/>
      <c r="T5" s="64"/>
      <c r="U5" s="64"/>
      <c r="V5" s="64"/>
      <c r="W5" s="64"/>
      <c r="X5" s="64"/>
      <c r="Y5" s="64"/>
      <c r="Z5" s="64"/>
      <c r="AA5" s="189"/>
      <c r="AB5" s="189"/>
    </row>
    <row r="6" spans="1:28" s="59" customFormat="1" ht="43.5" customHeight="1">
      <c r="A6" s="225" t="s">
        <v>167</v>
      </c>
      <c r="B6" s="219" t="s">
        <v>117</v>
      </c>
      <c r="C6" s="220"/>
      <c r="D6" s="220"/>
      <c r="E6" s="220"/>
      <c r="F6" s="220"/>
      <c r="G6" s="221"/>
      <c r="H6" s="219" t="s">
        <v>75</v>
      </c>
      <c r="I6" s="220"/>
      <c r="J6" s="220"/>
      <c r="K6" s="220"/>
      <c r="L6" s="220"/>
      <c r="M6" s="220"/>
      <c r="N6" s="221"/>
      <c r="O6" s="100" t="s">
        <v>193</v>
      </c>
      <c r="P6" s="228"/>
      <c r="Q6" s="54"/>
      <c r="R6" s="64"/>
      <c r="S6" s="64"/>
      <c r="T6" s="64"/>
      <c r="U6" s="64"/>
      <c r="V6" s="64"/>
      <c r="W6" s="64"/>
      <c r="X6" s="64"/>
      <c r="Y6" s="64"/>
      <c r="Z6" s="64"/>
      <c r="AA6" s="189"/>
      <c r="AB6" s="189"/>
    </row>
    <row r="7" spans="1:28" s="59" customFormat="1" ht="84">
      <c r="A7" s="226"/>
      <c r="B7" s="76" t="s">
        <v>118</v>
      </c>
      <c r="C7" s="76" t="s">
        <v>119</v>
      </c>
      <c r="D7" s="76" t="s">
        <v>110</v>
      </c>
      <c r="E7" s="76" t="s">
        <v>120</v>
      </c>
      <c r="F7" s="76" t="s">
        <v>121</v>
      </c>
      <c r="G7" s="80" t="s">
        <v>107</v>
      </c>
      <c r="H7" s="76" t="s">
        <v>240</v>
      </c>
      <c r="I7" s="101" t="s">
        <v>237</v>
      </c>
      <c r="J7" s="76" t="s">
        <v>238</v>
      </c>
      <c r="K7" s="76" t="s">
        <v>239</v>
      </c>
      <c r="L7" s="76" t="s">
        <v>284</v>
      </c>
      <c r="M7" s="76" t="s">
        <v>287</v>
      </c>
      <c r="N7" s="102" t="s">
        <v>109</v>
      </c>
      <c r="O7" s="103" t="s">
        <v>194</v>
      </c>
      <c r="P7" s="229"/>
      <c r="Q7" s="54"/>
      <c r="R7" s="64"/>
      <c r="S7" s="64"/>
      <c r="T7" s="64"/>
      <c r="U7" s="64"/>
      <c r="V7" s="64"/>
      <c r="W7" s="64"/>
      <c r="X7" s="64"/>
      <c r="Y7" s="64"/>
      <c r="Z7" s="64"/>
      <c r="AA7" s="189"/>
      <c r="AB7" s="189"/>
    </row>
    <row r="8" spans="1:28" s="59" customFormat="1" ht="2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6"/>
      <c r="O8" s="105"/>
      <c r="P8" s="107"/>
      <c r="Q8" s="54"/>
      <c r="R8" s="64"/>
      <c r="S8" s="64"/>
      <c r="T8" s="64"/>
      <c r="U8" s="64"/>
      <c r="V8" s="64"/>
      <c r="W8" s="64"/>
      <c r="X8" s="64"/>
      <c r="Y8" s="64"/>
      <c r="Z8" s="64"/>
      <c r="AA8" s="189"/>
      <c r="AB8" s="189"/>
    </row>
    <row r="9" spans="1:16" ht="31.5" customHeight="1">
      <c r="A9" s="108" t="s">
        <v>124</v>
      </c>
      <c r="B9" s="109">
        <f aca="true" t="shared" si="0" ref="B9:M9">SUM(B10:B16)</f>
        <v>5818650</v>
      </c>
      <c r="C9" s="109">
        <f t="shared" si="0"/>
        <v>0</v>
      </c>
      <c r="D9" s="109">
        <f t="shared" si="0"/>
        <v>0</v>
      </c>
      <c r="E9" s="109">
        <f t="shared" si="0"/>
        <v>0</v>
      </c>
      <c r="F9" s="109">
        <f t="shared" si="0"/>
        <v>0</v>
      </c>
      <c r="G9" s="109">
        <f t="shared" si="0"/>
        <v>5818650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0</v>
      </c>
      <c r="L9" s="109"/>
      <c r="M9" s="109">
        <f t="shared" si="0"/>
        <v>0</v>
      </c>
      <c r="N9" s="110">
        <f aca="true" t="shared" si="1" ref="N9:N17">SUM(G9:M9)</f>
        <v>5818650</v>
      </c>
      <c r="O9" s="109"/>
      <c r="P9" s="111">
        <f>SUM(N9:O9)</f>
        <v>5818650</v>
      </c>
    </row>
    <row r="10" spans="1:28" s="118" customFormat="1" ht="21">
      <c r="A10" s="112" t="s">
        <v>168</v>
      </c>
      <c r="B10" s="113">
        <v>3666240</v>
      </c>
      <c r="C10" s="113"/>
      <c r="D10" s="113"/>
      <c r="E10" s="113"/>
      <c r="F10" s="113"/>
      <c r="G10" s="113">
        <f>SUM(B10:F10)</f>
        <v>3666240</v>
      </c>
      <c r="H10" s="113"/>
      <c r="I10" s="113"/>
      <c r="J10" s="113"/>
      <c r="K10" s="113"/>
      <c r="L10" s="113"/>
      <c r="M10" s="113"/>
      <c r="N10" s="114">
        <f t="shared" si="1"/>
        <v>3666240</v>
      </c>
      <c r="O10" s="115"/>
      <c r="P10" s="116">
        <f>SUM(N10:O10)</f>
        <v>3666240</v>
      </c>
      <c r="Q10" s="117"/>
      <c r="R10" s="190"/>
      <c r="S10" s="190"/>
      <c r="T10" s="190"/>
      <c r="U10" s="190"/>
      <c r="V10" s="190"/>
      <c r="W10" s="190"/>
      <c r="X10" s="190"/>
      <c r="Y10" s="190"/>
      <c r="Z10" s="190"/>
      <c r="AA10" s="191"/>
      <c r="AB10" s="191"/>
    </row>
    <row r="11" spans="1:28" s="118" customFormat="1" ht="21">
      <c r="A11" s="112" t="s">
        <v>143</v>
      </c>
      <c r="B11" s="113">
        <v>84000</v>
      </c>
      <c r="C11" s="113"/>
      <c r="D11" s="113"/>
      <c r="E11" s="113"/>
      <c r="F11" s="113"/>
      <c r="G11" s="113">
        <f aca="true" t="shared" si="2" ref="G11:G16">SUM(B11:F11)</f>
        <v>84000</v>
      </c>
      <c r="H11" s="113"/>
      <c r="I11" s="113"/>
      <c r="J11" s="113"/>
      <c r="K11" s="113"/>
      <c r="L11" s="113"/>
      <c r="M11" s="113"/>
      <c r="N11" s="114">
        <f t="shared" si="1"/>
        <v>84000</v>
      </c>
      <c r="O11" s="115"/>
      <c r="P11" s="116">
        <f aca="true" t="shared" si="3" ref="P11:P17">SUM(N11:O11)</f>
        <v>84000</v>
      </c>
      <c r="Q11" s="117"/>
      <c r="R11" s="190"/>
      <c r="S11" s="190"/>
      <c r="T11" s="190"/>
      <c r="U11" s="190"/>
      <c r="V11" s="190"/>
      <c r="W11" s="190"/>
      <c r="X11" s="190"/>
      <c r="Y11" s="190"/>
      <c r="Z11" s="190"/>
      <c r="AA11" s="191"/>
      <c r="AB11" s="191"/>
    </row>
    <row r="12" spans="1:28" s="118" customFormat="1" ht="21">
      <c r="A12" s="112" t="s">
        <v>144</v>
      </c>
      <c r="B12" s="113" t="s">
        <v>246</v>
      </c>
      <c r="C12" s="113"/>
      <c r="D12" s="113"/>
      <c r="E12" s="113"/>
      <c r="F12" s="113"/>
      <c r="G12" s="113">
        <f t="shared" si="2"/>
        <v>0</v>
      </c>
      <c r="H12" s="113"/>
      <c r="I12" s="113"/>
      <c r="J12" s="113"/>
      <c r="K12" s="113"/>
      <c r="L12" s="113"/>
      <c r="M12" s="113"/>
      <c r="N12" s="114">
        <f t="shared" si="1"/>
        <v>0</v>
      </c>
      <c r="O12" s="115"/>
      <c r="P12" s="116">
        <f t="shared" si="3"/>
        <v>0</v>
      </c>
      <c r="Q12" s="117"/>
      <c r="R12" s="190"/>
      <c r="S12" s="190"/>
      <c r="T12" s="190"/>
      <c r="U12" s="190"/>
      <c r="V12" s="190"/>
      <c r="W12" s="190"/>
      <c r="X12" s="190"/>
      <c r="Y12" s="190"/>
      <c r="Z12" s="190"/>
      <c r="AA12" s="191"/>
      <c r="AB12" s="191"/>
    </row>
    <row r="13" spans="1:28" s="118" customFormat="1" ht="21">
      <c r="A13" s="112" t="s">
        <v>169</v>
      </c>
      <c r="B13" s="113"/>
      <c r="C13" s="113"/>
      <c r="D13" s="113"/>
      <c r="E13" s="113"/>
      <c r="F13" s="113"/>
      <c r="G13" s="113">
        <f t="shared" si="2"/>
        <v>0</v>
      </c>
      <c r="H13" s="113"/>
      <c r="I13" s="113"/>
      <c r="J13" s="113"/>
      <c r="K13" s="113"/>
      <c r="L13" s="113"/>
      <c r="M13" s="113"/>
      <c r="N13" s="114">
        <f t="shared" si="1"/>
        <v>0</v>
      </c>
      <c r="O13" s="115"/>
      <c r="P13" s="116">
        <f t="shared" si="3"/>
        <v>0</v>
      </c>
      <c r="Q13" s="117"/>
      <c r="R13" s="190"/>
      <c r="S13" s="190"/>
      <c r="T13" s="190"/>
      <c r="U13" s="190"/>
      <c r="V13" s="190"/>
      <c r="W13" s="190"/>
      <c r="X13" s="190"/>
      <c r="Y13" s="190"/>
      <c r="Z13" s="190"/>
      <c r="AA13" s="191"/>
      <c r="AB13" s="191"/>
    </row>
    <row r="14" spans="1:28" s="118" customFormat="1" ht="21">
      <c r="A14" s="112" t="s">
        <v>170</v>
      </c>
      <c r="B14" s="113"/>
      <c r="C14" s="113"/>
      <c r="D14" s="113"/>
      <c r="E14" s="113"/>
      <c r="F14" s="113"/>
      <c r="G14" s="113">
        <f t="shared" si="2"/>
        <v>0</v>
      </c>
      <c r="H14" s="113"/>
      <c r="I14" s="113"/>
      <c r="J14" s="113"/>
      <c r="K14" s="113"/>
      <c r="L14" s="113"/>
      <c r="M14" s="113"/>
      <c r="N14" s="114">
        <f t="shared" si="1"/>
        <v>0</v>
      </c>
      <c r="O14" s="115"/>
      <c r="P14" s="116">
        <f t="shared" si="3"/>
        <v>0</v>
      </c>
      <c r="Q14" s="117"/>
      <c r="R14" s="190"/>
      <c r="S14" s="190"/>
      <c r="T14" s="190"/>
      <c r="U14" s="190"/>
      <c r="V14" s="190"/>
      <c r="W14" s="190"/>
      <c r="X14" s="190"/>
      <c r="Y14" s="190"/>
      <c r="Z14" s="190"/>
      <c r="AA14" s="191"/>
      <c r="AB14" s="191"/>
    </row>
    <row r="15" spans="1:28" s="118" customFormat="1" ht="21">
      <c r="A15" s="112" t="s">
        <v>171</v>
      </c>
      <c r="B15" s="113">
        <v>88400</v>
      </c>
      <c r="C15" s="113"/>
      <c r="D15" s="113"/>
      <c r="E15" s="113"/>
      <c r="F15" s="113"/>
      <c r="G15" s="113">
        <f t="shared" si="2"/>
        <v>88400</v>
      </c>
      <c r="H15" s="113"/>
      <c r="I15" s="113"/>
      <c r="J15" s="113"/>
      <c r="K15" s="113"/>
      <c r="L15" s="113"/>
      <c r="M15" s="113"/>
      <c r="N15" s="114">
        <f t="shared" si="1"/>
        <v>88400</v>
      </c>
      <c r="O15" s="115"/>
      <c r="P15" s="116">
        <f t="shared" si="3"/>
        <v>88400</v>
      </c>
      <c r="Q15" s="117"/>
      <c r="R15" s="190"/>
      <c r="S15" s="190"/>
      <c r="T15" s="190"/>
      <c r="U15" s="190"/>
      <c r="V15" s="190"/>
      <c r="W15" s="190"/>
      <c r="X15" s="190"/>
      <c r="Y15" s="190"/>
      <c r="Z15" s="190"/>
      <c r="AA15" s="191"/>
      <c r="AB15" s="191"/>
    </row>
    <row r="16" spans="1:28" s="118" customFormat="1" ht="21">
      <c r="A16" s="112" t="s">
        <v>172</v>
      </c>
      <c r="B16" s="119">
        <v>1980010</v>
      </c>
      <c r="C16" s="113"/>
      <c r="D16" s="113"/>
      <c r="E16" s="113"/>
      <c r="F16" s="113"/>
      <c r="G16" s="113">
        <f t="shared" si="2"/>
        <v>1980010</v>
      </c>
      <c r="H16" s="113"/>
      <c r="I16" s="113"/>
      <c r="J16" s="113"/>
      <c r="K16" s="113"/>
      <c r="L16" s="113"/>
      <c r="M16" s="113"/>
      <c r="N16" s="114">
        <f t="shared" si="1"/>
        <v>1980010</v>
      </c>
      <c r="O16" s="115"/>
      <c r="P16" s="116">
        <f t="shared" si="3"/>
        <v>1980010</v>
      </c>
      <c r="Q16" s="117"/>
      <c r="R16" s="190"/>
      <c r="S16" s="190"/>
      <c r="T16" s="190"/>
      <c r="U16" s="190"/>
      <c r="V16" s="190"/>
      <c r="W16" s="190"/>
      <c r="X16" s="190"/>
      <c r="Y16" s="190"/>
      <c r="Z16" s="190"/>
      <c r="AA16" s="191"/>
      <c r="AB16" s="191"/>
    </row>
    <row r="17" spans="1:28" s="59" customFormat="1" ht="21">
      <c r="A17" s="112"/>
      <c r="B17" s="113"/>
      <c r="C17" s="113"/>
      <c r="D17" s="113"/>
      <c r="E17" s="113"/>
      <c r="F17" s="113"/>
      <c r="G17" s="113">
        <f>SUM(B17:F17)</f>
        <v>0</v>
      </c>
      <c r="H17" s="113"/>
      <c r="I17" s="113"/>
      <c r="J17" s="113"/>
      <c r="K17" s="113"/>
      <c r="L17" s="113"/>
      <c r="M17" s="113"/>
      <c r="N17" s="114">
        <f t="shared" si="1"/>
        <v>0</v>
      </c>
      <c r="O17" s="115"/>
      <c r="P17" s="116">
        <f t="shared" si="3"/>
        <v>0</v>
      </c>
      <c r="Q17" s="54"/>
      <c r="R17" s="64"/>
      <c r="S17" s="64"/>
      <c r="T17" s="64"/>
      <c r="U17" s="64" t="e">
        <f>'ตอนที่ 3.3'!C86400</f>
        <v>#NAME?</v>
      </c>
      <c r="V17" s="64"/>
      <c r="W17" s="64"/>
      <c r="X17" s="64"/>
      <c r="Y17" s="64"/>
      <c r="Z17" s="64"/>
      <c r="AA17" s="189"/>
      <c r="AB17" s="189"/>
    </row>
    <row r="18" spans="1:28" s="59" customFormat="1" ht="21">
      <c r="A18" s="120" t="s">
        <v>173</v>
      </c>
      <c r="B18" s="109">
        <f>B19+B26+B35+B46</f>
        <v>1397330</v>
      </c>
      <c r="C18" s="109">
        <f aca="true" t="shared" si="4" ref="C18:P18">C19+C26+C35+C46</f>
        <v>604000</v>
      </c>
      <c r="D18" s="109">
        <f t="shared" si="4"/>
        <v>572000</v>
      </c>
      <c r="E18" s="109">
        <f t="shared" si="4"/>
        <v>0</v>
      </c>
      <c r="F18" s="109">
        <f t="shared" si="4"/>
        <v>0</v>
      </c>
      <c r="G18" s="109">
        <f t="shared" si="4"/>
        <v>2181330</v>
      </c>
      <c r="H18" s="109">
        <f t="shared" si="4"/>
        <v>0</v>
      </c>
      <c r="I18" s="109">
        <f t="shared" si="4"/>
        <v>0</v>
      </c>
      <c r="J18" s="109">
        <f t="shared" si="4"/>
        <v>0</v>
      </c>
      <c r="K18" s="109">
        <f t="shared" si="4"/>
        <v>0</v>
      </c>
      <c r="L18" s="109">
        <f t="shared" si="4"/>
        <v>0</v>
      </c>
      <c r="M18" s="109">
        <f t="shared" si="4"/>
        <v>0</v>
      </c>
      <c r="N18" s="109">
        <f t="shared" si="4"/>
        <v>1461330</v>
      </c>
      <c r="O18" s="109">
        <f t="shared" si="4"/>
        <v>354000</v>
      </c>
      <c r="P18" s="188">
        <f t="shared" si="4"/>
        <v>2435330</v>
      </c>
      <c r="Q18" s="54"/>
      <c r="R18" s="64"/>
      <c r="S18" s="64"/>
      <c r="T18" s="64"/>
      <c r="U18" s="64"/>
      <c r="V18" s="64"/>
      <c r="W18" s="64"/>
      <c r="X18" s="64"/>
      <c r="Y18" s="64"/>
      <c r="Z18" s="64"/>
      <c r="AA18" s="189"/>
      <c r="AB18" s="189"/>
    </row>
    <row r="19" spans="1:16" ht="27.75" customHeight="1">
      <c r="A19" s="121" t="s">
        <v>178</v>
      </c>
      <c r="B19" s="122">
        <f>B21</f>
        <v>360000</v>
      </c>
      <c r="C19" s="122">
        <f>C21+C25</f>
        <v>484000</v>
      </c>
      <c r="D19" s="122">
        <f>D21+D22</f>
        <v>68000</v>
      </c>
      <c r="E19" s="122">
        <f aca="true" t="shared" si="5" ref="E19:P19">E21</f>
        <v>0</v>
      </c>
      <c r="F19" s="122">
        <f t="shared" si="5"/>
        <v>0</v>
      </c>
      <c r="G19" s="122">
        <f t="shared" si="5"/>
        <v>720000</v>
      </c>
      <c r="H19" s="122">
        <f t="shared" si="5"/>
        <v>0</v>
      </c>
      <c r="I19" s="122">
        <f t="shared" si="5"/>
        <v>0</v>
      </c>
      <c r="J19" s="122">
        <f t="shared" si="5"/>
        <v>0</v>
      </c>
      <c r="K19" s="122">
        <f t="shared" si="5"/>
        <v>0</v>
      </c>
      <c r="L19" s="122">
        <f t="shared" si="5"/>
        <v>0</v>
      </c>
      <c r="M19" s="122">
        <f t="shared" si="5"/>
        <v>0</v>
      </c>
      <c r="N19" s="122">
        <f t="shared" si="5"/>
        <v>0</v>
      </c>
      <c r="O19" s="122">
        <f t="shared" si="5"/>
        <v>0</v>
      </c>
      <c r="P19" s="170">
        <f t="shared" si="5"/>
        <v>720000</v>
      </c>
    </row>
    <row r="20" spans="1:16" ht="21">
      <c r="A20" s="112" t="s">
        <v>145</v>
      </c>
      <c r="B20" s="113" t="s">
        <v>246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5"/>
      <c r="P20" s="116"/>
    </row>
    <row r="21" spans="1:28" s="130" customFormat="1" ht="21">
      <c r="A21" s="112" t="s">
        <v>174</v>
      </c>
      <c r="B21" s="113">
        <v>360000</v>
      </c>
      <c r="C21" s="113">
        <v>360000</v>
      </c>
      <c r="D21" s="113"/>
      <c r="E21" s="113"/>
      <c r="F21" s="113"/>
      <c r="G21" s="113">
        <f>SUM(B21:F21)</f>
        <v>720000</v>
      </c>
      <c r="H21" s="113"/>
      <c r="I21" s="113"/>
      <c r="J21" s="113"/>
      <c r="K21" s="113"/>
      <c r="L21" s="113"/>
      <c r="M21" s="125"/>
      <c r="N21" s="126"/>
      <c r="O21" s="127"/>
      <c r="P21" s="128">
        <f>SUM(G21:O21)</f>
        <v>720000</v>
      </c>
      <c r="Q21" s="129"/>
      <c r="R21" s="192"/>
      <c r="S21" s="192"/>
      <c r="T21" s="192"/>
      <c r="U21" s="192"/>
      <c r="V21" s="192"/>
      <c r="W21" s="192"/>
      <c r="X21" s="192"/>
      <c r="Y21" s="192"/>
      <c r="Z21" s="192"/>
      <c r="AA21" s="193"/>
      <c r="AB21" s="193"/>
    </row>
    <row r="22" spans="1:28" s="130" customFormat="1" ht="21">
      <c r="A22" s="112" t="s">
        <v>176</v>
      </c>
      <c r="B22" s="113"/>
      <c r="C22" s="113"/>
      <c r="D22" s="113">
        <v>68000</v>
      </c>
      <c r="E22" s="113"/>
      <c r="F22" s="113"/>
      <c r="G22" s="113">
        <f>SUM(B22:F22)</f>
        <v>68000</v>
      </c>
      <c r="H22" s="113"/>
      <c r="I22" s="113"/>
      <c r="J22" s="113"/>
      <c r="K22" s="113"/>
      <c r="L22" s="113"/>
      <c r="M22" s="125"/>
      <c r="N22" s="126"/>
      <c r="O22" s="127"/>
      <c r="P22" s="128">
        <f>SUM(G22:O22)</f>
        <v>68000</v>
      </c>
      <c r="Q22" s="129"/>
      <c r="R22" s="192"/>
      <c r="S22" s="192"/>
      <c r="T22" s="192"/>
      <c r="U22" s="192"/>
      <c r="V22" s="192"/>
      <c r="W22" s="192"/>
      <c r="X22" s="192"/>
      <c r="Y22" s="192"/>
      <c r="Z22" s="192"/>
      <c r="AA22" s="193"/>
      <c r="AB22" s="193"/>
    </row>
    <row r="23" spans="1:16" ht="21">
      <c r="A23" s="112" t="s">
        <v>146</v>
      </c>
      <c r="B23" s="113"/>
      <c r="C23" s="113"/>
      <c r="D23" s="113"/>
      <c r="E23" s="113"/>
      <c r="F23" s="113"/>
      <c r="G23" s="113">
        <f>SUM(B23:F23)</f>
        <v>0</v>
      </c>
      <c r="H23" s="113"/>
      <c r="I23" s="113"/>
      <c r="J23" s="113"/>
      <c r="K23" s="113"/>
      <c r="L23" s="113"/>
      <c r="M23" s="113"/>
      <c r="N23" s="114"/>
      <c r="O23" s="115"/>
      <c r="P23" s="128">
        <f>SUM(G23:O23)</f>
        <v>0</v>
      </c>
    </row>
    <row r="24" spans="1:16" ht="26.25" customHeight="1">
      <c r="A24" s="112" t="s">
        <v>175</v>
      </c>
      <c r="B24" s="113"/>
      <c r="C24" s="113"/>
      <c r="D24" s="113"/>
      <c r="E24" s="113"/>
      <c r="F24" s="113"/>
      <c r="G24" s="113">
        <f>SUM(B24:F24)</f>
        <v>0</v>
      </c>
      <c r="H24" s="113"/>
      <c r="I24" s="113"/>
      <c r="J24" s="113"/>
      <c r="K24" s="113"/>
      <c r="L24" s="113"/>
      <c r="M24" s="113"/>
      <c r="N24" s="114"/>
      <c r="O24" s="115"/>
      <c r="P24" s="128">
        <f>SUM(G24:O24)</f>
        <v>0</v>
      </c>
    </row>
    <row r="25" spans="1:28" s="130" customFormat="1" ht="21">
      <c r="A25" s="131" t="s">
        <v>290</v>
      </c>
      <c r="B25" s="132"/>
      <c r="C25" s="132">
        <v>124000</v>
      </c>
      <c r="D25" s="132"/>
      <c r="E25" s="132"/>
      <c r="F25" s="132"/>
      <c r="G25" s="132">
        <f>SUM(B25:F25)</f>
        <v>124000</v>
      </c>
      <c r="H25" s="132"/>
      <c r="I25" s="132"/>
      <c r="J25" s="132"/>
      <c r="K25" s="132"/>
      <c r="L25" s="132"/>
      <c r="M25" s="133"/>
      <c r="N25" s="134"/>
      <c r="O25" s="135"/>
      <c r="P25" s="128">
        <f>SUM(G25:O25)</f>
        <v>124000</v>
      </c>
      <c r="Q25" s="129"/>
      <c r="R25" s="192"/>
      <c r="S25" s="192"/>
      <c r="T25" s="192"/>
      <c r="U25" s="192"/>
      <c r="V25" s="192"/>
      <c r="W25" s="192"/>
      <c r="X25" s="192"/>
      <c r="Y25" s="192"/>
      <c r="Z25" s="192"/>
      <c r="AA25" s="193"/>
      <c r="AB25" s="193"/>
    </row>
    <row r="26" spans="1:16" ht="30.75" customHeight="1">
      <c r="A26" s="121" t="s">
        <v>179</v>
      </c>
      <c r="B26" s="122">
        <f>B29+B27+B28+B30+B31+B32+B33+B34</f>
        <v>120000</v>
      </c>
      <c r="C26" s="122">
        <f aca="true" t="shared" si="6" ref="C26:P26">C29+C27+C28+C30+C31+C32+C33+C34</f>
        <v>0</v>
      </c>
      <c r="D26" s="122">
        <f t="shared" si="6"/>
        <v>280000</v>
      </c>
      <c r="E26" s="122">
        <f t="shared" si="6"/>
        <v>0</v>
      </c>
      <c r="F26" s="122">
        <f t="shared" si="6"/>
        <v>0</v>
      </c>
      <c r="G26" s="122">
        <f t="shared" si="6"/>
        <v>200000</v>
      </c>
      <c r="H26" s="122">
        <f t="shared" si="6"/>
        <v>0</v>
      </c>
      <c r="I26" s="122">
        <f t="shared" si="6"/>
        <v>0</v>
      </c>
      <c r="J26" s="122">
        <f t="shared" si="6"/>
        <v>0</v>
      </c>
      <c r="K26" s="122">
        <f t="shared" si="6"/>
        <v>0</v>
      </c>
      <c r="L26" s="122">
        <f t="shared" si="6"/>
        <v>0</v>
      </c>
      <c r="M26" s="122">
        <f t="shared" si="6"/>
        <v>0</v>
      </c>
      <c r="N26" s="122">
        <f t="shared" si="6"/>
        <v>200000</v>
      </c>
      <c r="O26" s="122">
        <f t="shared" si="6"/>
        <v>0</v>
      </c>
      <c r="P26" s="170">
        <f t="shared" si="6"/>
        <v>200000</v>
      </c>
    </row>
    <row r="27" spans="1:16" ht="21">
      <c r="A27" s="112" t="s">
        <v>147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115"/>
      <c r="P27" s="116"/>
    </row>
    <row r="28" spans="1:16" ht="21">
      <c r="A28" s="112" t="s">
        <v>148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115"/>
      <c r="P28" s="116"/>
    </row>
    <row r="29" spans="1:28" s="130" customFormat="1" ht="21">
      <c r="A29" s="112" t="s">
        <v>149</v>
      </c>
      <c r="B29" s="113">
        <v>20000</v>
      </c>
      <c r="C29" s="54"/>
      <c r="D29" s="113">
        <v>180000</v>
      </c>
      <c r="E29" s="113"/>
      <c r="F29" s="113"/>
      <c r="G29" s="113"/>
      <c r="H29" s="125"/>
      <c r="I29" s="125"/>
      <c r="J29" s="125"/>
      <c r="K29" s="125"/>
      <c r="L29" s="125"/>
      <c r="M29" s="125"/>
      <c r="N29" s="126"/>
      <c r="O29" s="127"/>
      <c r="P29" s="128"/>
      <c r="Q29" s="129"/>
      <c r="R29" s="192"/>
      <c r="S29" s="192"/>
      <c r="T29" s="192"/>
      <c r="U29" s="192"/>
      <c r="V29" s="192"/>
      <c r="W29" s="192"/>
      <c r="X29" s="192"/>
      <c r="Y29" s="192"/>
      <c r="Z29" s="192"/>
      <c r="AA29" s="193"/>
      <c r="AB29" s="193"/>
    </row>
    <row r="30" spans="1:16" ht="21">
      <c r="A30" s="112" t="s">
        <v>150</v>
      </c>
      <c r="B30" s="113"/>
      <c r="C30" s="113"/>
      <c r="D30" s="113">
        <v>100000</v>
      </c>
      <c r="E30" s="113"/>
      <c r="F30" s="113"/>
      <c r="G30" s="113">
        <f>B30+C30+D30+E30+F30</f>
        <v>100000</v>
      </c>
      <c r="H30" s="113"/>
      <c r="I30" s="113"/>
      <c r="J30" s="113"/>
      <c r="K30" s="113"/>
      <c r="L30" s="113"/>
      <c r="M30" s="113"/>
      <c r="N30" s="114">
        <f>SUM(G30:M30)</f>
        <v>100000</v>
      </c>
      <c r="O30" s="115"/>
      <c r="P30" s="116">
        <f>SUM(N30:O30)</f>
        <v>100000</v>
      </c>
    </row>
    <row r="31" spans="1:16" ht="21">
      <c r="A31" s="112" t="s">
        <v>151</v>
      </c>
      <c r="B31" s="113">
        <v>100000</v>
      </c>
      <c r="C31" s="113"/>
      <c r="D31" s="113"/>
      <c r="E31" s="113"/>
      <c r="F31" s="113"/>
      <c r="G31" s="113">
        <f>B31+C31+D31+E31+F31</f>
        <v>100000</v>
      </c>
      <c r="H31" s="113"/>
      <c r="I31" s="113"/>
      <c r="J31" s="113"/>
      <c r="K31" s="113"/>
      <c r="L31" s="113"/>
      <c r="M31" s="113"/>
      <c r="N31" s="114">
        <f>SUM(G31:M31)</f>
        <v>100000</v>
      </c>
      <c r="O31" s="115"/>
      <c r="P31" s="116">
        <f>SUM(N31:O31)</f>
        <v>100000</v>
      </c>
    </row>
    <row r="32" spans="1:16" ht="21">
      <c r="A32" s="112" t="s">
        <v>152</v>
      </c>
      <c r="B32" s="113">
        <f>-B36</f>
        <v>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4"/>
      <c r="O32" s="115"/>
      <c r="P32" s="116"/>
    </row>
    <row r="33" spans="1:16" ht="21">
      <c r="A33" s="112" t="s">
        <v>153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115"/>
      <c r="P33" s="116"/>
    </row>
    <row r="34" spans="1:26" s="66" customFormat="1" ht="21">
      <c r="A34" s="182" t="s">
        <v>154</v>
      </c>
      <c r="B34" s="141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4"/>
      <c r="O34" s="115"/>
      <c r="P34" s="116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16" ht="21">
      <c r="A35" s="121" t="s">
        <v>177</v>
      </c>
      <c r="B35" s="122">
        <f>B39+B36+B37+B38+B40+B41+B42+B43+B44</f>
        <v>340000</v>
      </c>
      <c r="C35" s="122">
        <f aca="true" t="shared" si="7" ref="C35:P35">C39+C36+C37+C38+C40+C41+C42+C43+C44</f>
        <v>120000</v>
      </c>
      <c r="D35" s="122">
        <f t="shared" si="7"/>
        <v>224000</v>
      </c>
      <c r="E35" s="122">
        <f t="shared" si="7"/>
        <v>0</v>
      </c>
      <c r="F35" s="122">
        <f t="shared" si="7"/>
        <v>0</v>
      </c>
      <c r="G35" s="122">
        <f t="shared" si="7"/>
        <v>684000</v>
      </c>
      <c r="H35" s="122">
        <f t="shared" si="7"/>
        <v>0</v>
      </c>
      <c r="I35" s="122">
        <f t="shared" si="7"/>
        <v>0</v>
      </c>
      <c r="J35" s="122">
        <f t="shared" si="7"/>
        <v>0</v>
      </c>
      <c r="K35" s="122">
        <f t="shared" si="7"/>
        <v>0</v>
      </c>
      <c r="L35" s="122">
        <f t="shared" si="7"/>
        <v>0</v>
      </c>
      <c r="M35" s="122">
        <f t="shared" si="7"/>
        <v>0</v>
      </c>
      <c r="N35" s="122">
        <f t="shared" si="7"/>
        <v>684000</v>
      </c>
      <c r="O35" s="122">
        <f t="shared" si="7"/>
        <v>184000</v>
      </c>
      <c r="P35" s="169">
        <f t="shared" si="7"/>
        <v>768000</v>
      </c>
    </row>
    <row r="36" spans="1:16" ht="21">
      <c r="A36" s="112" t="s">
        <v>155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  <c r="O36" s="115">
        <v>100000</v>
      </c>
      <c r="P36" s="116"/>
    </row>
    <row r="37" spans="1:16" ht="21">
      <c r="A37" s="112" t="s">
        <v>156</v>
      </c>
      <c r="B37" s="113"/>
      <c r="C37" s="113"/>
      <c r="D37" s="113">
        <v>54000</v>
      </c>
      <c r="E37" s="113"/>
      <c r="F37" s="113"/>
      <c r="G37" s="113">
        <f>B37+C37+D37+E37+F37</f>
        <v>54000</v>
      </c>
      <c r="H37" s="113"/>
      <c r="I37" s="113"/>
      <c r="J37" s="113"/>
      <c r="K37" s="113"/>
      <c r="L37" s="113"/>
      <c r="M37" s="113"/>
      <c r="N37" s="114">
        <f>SUM(G37:M37)</f>
        <v>54000</v>
      </c>
      <c r="O37" s="115">
        <v>54000</v>
      </c>
      <c r="P37" s="116">
        <f>SUM(N37:O37)</f>
        <v>108000</v>
      </c>
    </row>
    <row r="38" spans="1:16" ht="21">
      <c r="A38" s="112" t="s">
        <v>157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5"/>
      <c r="P38" s="116"/>
    </row>
    <row r="39" spans="1:16" ht="21">
      <c r="A39" s="112" t="s">
        <v>158</v>
      </c>
      <c r="B39" s="113">
        <v>300000</v>
      </c>
      <c r="C39" s="113">
        <v>120000</v>
      </c>
      <c r="D39" s="113">
        <v>140000</v>
      </c>
      <c r="E39" s="141"/>
      <c r="F39" s="142"/>
      <c r="G39" s="113">
        <f>B39+C39+D39+E39+F39</f>
        <v>560000</v>
      </c>
      <c r="H39" s="141"/>
      <c r="I39" s="113"/>
      <c r="J39" s="113"/>
      <c r="K39" s="113"/>
      <c r="L39" s="113"/>
      <c r="M39" s="113"/>
      <c r="N39" s="114">
        <f>SUM(G39:M39)</f>
        <v>560000</v>
      </c>
      <c r="O39" s="115"/>
      <c r="P39" s="116">
        <f>SUM(N39:O39)</f>
        <v>560000</v>
      </c>
    </row>
    <row r="40" spans="1:16" ht="21">
      <c r="A40" s="112" t="s">
        <v>288</v>
      </c>
      <c r="B40" s="113">
        <v>40000</v>
      </c>
      <c r="C40" s="113"/>
      <c r="D40" s="113">
        <v>30000</v>
      </c>
      <c r="E40" s="113"/>
      <c r="F40" s="113"/>
      <c r="G40" s="113">
        <f>B40+C40+D40+E40+F40</f>
        <v>70000</v>
      </c>
      <c r="H40" s="113"/>
      <c r="I40" s="113"/>
      <c r="J40" s="113"/>
      <c r="K40" s="113"/>
      <c r="L40" s="113"/>
      <c r="M40" s="113"/>
      <c r="N40" s="114">
        <f>SUM(G40:M40)</f>
        <v>70000</v>
      </c>
      <c r="O40" s="115">
        <v>30000</v>
      </c>
      <c r="P40" s="116">
        <f>SUM(N40:O40)</f>
        <v>100000</v>
      </c>
    </row>
    <row r="41" spans="1:16" ht="21">
      <c r="A41" s="112" t="s">
        <v>159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4"/>
      <c r="O41" s="115"/>
      <c r="P41" s="116"/>
    </row>
    <row r="42" spans="1:16" ht="21">
      <c r="A42" s="112" t="s">
        <v>160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4"/>
      <c r="O42" s="115"/>
      <c r="P42" s="116"/>
    </row>
    <row r="43" spans="1:16" ht="21">
      <c r="A43" s="112" t="s">
        <v>161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4"/>
      <c r="O43" s="115"/>
      <c r="P43" s="116"/>
    </row>
    <row r="44" spans="1:16" ht="21">
      <c r="A44" s="112" t="s">
        <v>162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  <c r="O44" s="115"/>
      <c r="P44" s="116"/>
    </row>
    <row r="45" spans="1:16" ht="3.75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4"/>
      <c r="O45" s="115"/>
      <c r="P45" s="116"/>
    </row>
    <row r="46" spans="1:16" ht="21">
      <c r="A46" s="121" t="s">
        <v>234</v>
      </c>
      <c r="B46" s="122">
        <f>SUM(B47:B50)</f>
        <v>577330</v>
      </c>
      <c r="C46" s="122">
        <f>SUM(C47:C50)</f>
        <v>0</v>
      </c>
      <c r="D46" s="122">
        <f aca="true" t="shared" si="8" ref="D46:P46">SUM(D47:D50)</f>
        <v>0</v>
      </c>
      <c r="E46" s="122">
        <f t="shared" si="8"/>
        <v>0</v>
      </c>
      <c r="F46" s="122">
        <f t="shared" si="8"/>
        <v>0</v>
      </c>
      <c r="G46" s="122">
        <f t="shared" si="8"/>
        <v>577330</v>
      </c>
      <c r="H46" s="122">
        <f t="shared" si="8"/>
        <v>0</v>
      </c>
      <c r="I46" s="122">
        <f t="shared" si="8"/>
        <v>0</v>
      </c>
      <c r="J46" s="122">
        <f t="shared" si="8"/>
        <v>0</v>
      </c>
      <c r="K46" s="122">
        <f t="shared" si="8"/>
        <v>0</v>
      </c>
      <c r="L46" s="122"/>
      <c r="M46" s="122">
        <f t="shared" si="8"/>
        <v>0</v>
      </c>
      <c r="N46" s="123">
        <f t="shared" si="8"/>
        <v>577330</v>
      </c>
      <c r="O46" s="122">
        <f t="shared" si="8"/>
        <v>170000</v>
      </c>
      <c r="P46" s="124">
        <f t="shared" si="8"/>
        <v>747330</v>
      </c>
    </row>
    <row r="47" spans="1:16" ht="21">
      <c r="A47" s="112" t="s">
        <v>163</v>
      </c>
      <c r="B47" s="113">
        <v>15000</v>
      </c>
      <c r="C47" s="113"/>
      <c r="D47" s="113"/>
      <c r="E47" s="113"/>
      <c r="F47" s="113"/>
      <c r="G47" s="113">
        <f>B47+C47+D47+E47+F47</f>
        <v>15000</v>
      </c>
      <c r="H47" s="113"/>
      <c r="I47" s="113"/>
      <c r="J47" s="113"/>
      <c r="K47" s="113"/>
      <c r="L47" s="113"/>
      <c r="M47" s="113"/>
      <c r="N47" s="114">
        <f>SUM(G47:M47)</f>
        <v>15000</v>
      </c>
      <c r="O47" s="115"/>
      <c r="P47" s="116">
        <f>SUM(N47:O47)</f>
        <v>15000</v>
      </c>
    </row>
    <row r="48" spans="1:16" ht="21">
      <c r="A48" s="112" t="s">
        <v>243</v>
      </c>
      <c r="B48" s="113">
        <v>9000</v>
      </c>
      <c r="C48" s="113"/>
      <c r="D48" s="113"/>
      <c r="E48" s="113"/>
      <c r="F48" s="113"/>
      <c r="G48" s="113">
        <f>B48+C48+D48+E48+F48</f>
        <v>9000</v>
      </c>
      <c r="H48" s="113"/>
      <c r="I48" s="113"/>
      <c r="J48" s="113"/>
      <c r="K48" s="113"/>
      <c r="L48" s="113"/>
      <c r="M48" s="113"/>
      <c r="N48" s="114">
        <f>SUM(G48:M48)</f>
        <v>9000</v>
      </c>
      <c r="O48" s="115"/>
      <c r="P48" s="116">
        <f>SUM(N48:O48)</f>
        <v>9000</v>
      </c>
    </row>
    <row r="49" spans="1:16" ht="21">
      <c r="A49" s="112" t="s">
        <v>244</v>
      </c>
      <c r="B49" s="113">
        <v>3330</v>
      </c>
      <c r="C49" s="113"/>
      <c r="D49" s="113"/>
      <c r="E49" s="113"/>
      <c r="F49" s="113"/>
      <c r="G49" s="113">
        <f>B49+C49+D49+E49+F49</f>
        <v>3330</v>
      </c>
      <c r="H49" s="113"/>
      <c r="I49" s="113"/>
      <c r="J49" s="113"/>
      <c r="K49" s="113"/>
      <c r="L49" s="113"/>
      <c r="M49" s="113"/>
      <c r="N49" s="114">
        <f>SUM(G49:M49)</f>
        <v>3330</v>
      </c>
      <c r="O49" s="115"/>
      <c r="P49" s="116">
        <f>SUM(N49:O49)</f>
        <v>3330</v>
      </c>
    </row>
    <row r="50" spans="1:16" ht="21">
      <c r="A50" s="131" t="s">
        <v>164</v>
      </c>
      <c r="B50" s="132">
        <v>550000</v>
      </c>
      <c r="C50" s="132"/>
      <c r="D50" s="132"/>
      <c r="E50" s="132"/>
      <c r="F50" s="132"/>
      <c r="G50" s="132">
        <f>SUM(B50:F50)</f>
        <v>550000</v>
      </c>
      <c r="H50" s="132"/>
      <c r="I50" s="132"/>
      <c r="J50" s="132"/>
      <c r="K50" s="132"/>
      <c r="L50" s="132"/>
      <c r="M50" s="132"/>
      <c r="N50" s="136">
        <f>SUM(G50:M50)</f>
        <v>550000</v>
      </c>
      <c r="O50" s="137">
        <v>170000</v>
      </c>
      <c r="P50" s="138">
        <f>SUM(N50:O50)</f>
        <v>720000</v>
      </c>
    </row>
    <row r="51" spans="1:16" ht="21">
      <c r="A51" s="120" t="s">
        <v>127</v>
      </c>
      <c r="B51" s="109">
        <f>B53+B55</f>
        <v>1500000</v>
      </c>
      <c r="C51" s="109">
        <f>C52+C54</f>
        <v>0</v>
      </c>
      <c r="D51" s="109">
        <f>D52+D54</f>
        <v>0</v>
      </c>
      <c r="E51" s="109">
        <f>E52+E54</f>
        <v>0</v>
      </c>
      <c r="F51" s="109">
        <f>F52+F54</f>
        <v>0</v>
      </c>
      <c r="G51" s="109">
        <f>G53+G55</f>
        <v>1500000</v>
      </c>
      <c r="H51" s="109">
        <f>SUM(H52:H56)</f>
        <v>0</v>
      </c>
      <c r="I51" s="109">
        <f>SUM(I52:I56)</f>
        <v>0</v>
      </c>
      <c r="J51" s="109">
        <f>SUM(J52:J56)</f>
        <v>0</v>
      </c>
      <c r="K51" s="109">
        <f>SUM(K52:K56)</f>
        <v>0</v>
      </c>
      <c r="L51" s="109"/>
      <c r="M51" s="109">
        <f>SUM(M52:M56)</f>
        <v>0</v>
      </c>
      <c r="N51" s="110">
        <f>SUM(N52:N56)</f>
        <v>1500000</v>
      </c>
      <c r="O51" s="109">
        <f>SUM(O52:O56)</f>
        <v>120000</v>
      </c>
      <c r="P51" s="111">
        <f>SUM(P52:P56)</f>
        <v>1620000</v>
      </c>
    </row>
    <row r="52" spans="1:16" ht="21">
      <c r="A52" s="112" t="s">
        <v>165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4"/>
      <c r="O52" s="115"/>
      <c r="P52" s="116"/>
    </row>
    <row r="53" spans="1:16" ht="70.5" customHeight="1">
      <c r="A53" s="112" t="s">
        <v>304</v>
      </c>
      <c r="B53" s="113">
        <v>1500000</v>
      </c>
      <c r="C53" s="113"/>
      <c r="D53" s="113"/>
      <c r="E53" s="113"/>
      <c r="F53" s="113"/>
      <c r="G53" s="113">
        <f>SUM(B53:F53)</f>
        <v>1500000</v>
      </c>
      <c r="H53" s="113"/>
      <c r="I53" s="113"/>
      <c r="J53" s="113"/>
      <c r="K53" s="113"/>
      <c r="L53" s="113"/>
      <c r="M53" s="113"/>
      <c r="N53" s="114">
        <f>SUM(G53:M53)</f>
        <v>1500000</v>
      </c>
      <c r="O53" s="115">
        <v>120000</v>
      </c>
      <c r="P53" s="116">
        <f>SUM(N53:O53)</f>
        <v>1620000</v>
      </c>
    </row>
    <row r="54" spans="1:16" ht="21">
      <c r="A54" s="112" t="s">
        <v>166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5"/>
      <c r="P54" s="116"/>
    </row>
    <row r="55" spans="1:16" ht="21">
      <c r="A55" s="112" t="s">
        <v>246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>
        <f>SUM(G55:M55)</f>
        <v>0</v>
      </c>
      <c r="O55" s="115"/>
      <c r="P55" s="116">
        <f>SUM(N55:O55)</f>
        <v>0</v>
      </c>
    </row>
    <row r="56" spans="1:16" ht="21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6"/>
      <c r="O56" s="137"/>
      <c r="P56" s="138"/>
    </row>
    <row r="57" spans="1:16" ht="21">
      <c r="A57" s="120" t="s">
        <v>128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10"/>
      <c r="O57" s="109"/>
      <c r="P57" s="111"/>
    </row>
    <row r="58" spans="1:16" ht="21">
      <c r="A58" s="143" t="s">
        <v>191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4"/>
      <c r="O58" s="115"/>
      <c r="P58" s="116"/>
    </row>
    <row r="59" spans="1:16" ht="21">
      <c r="A59" s="112" t="s">
        <v>190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4"/>
      <c r="O59" s="115"/>
      <c r="P59" s="116"/>
    </row>
    <row r="60" spans="1:16" ht="21">
      <c r="A60" s="112" t="s">
        <v>189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4"/>
      <c r="O60" s="115"/>
      <c r="P60" s="116"/>
    </row>
    <row r="61" spans="1:16" ht="21">
      <c r="A61" s="112" t="s">
        <v>188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4"/>
      <c r="O61" s="115"/>
      <c r="P61" s="116"/>
    </row>
    <row r="62" spans="1:16" ht="42">
      <c r="A62" s="112" t="s">
        <v>187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4"/>
      <c r="O62" s="115"/>
      <c r="P62" s="116"/>
    </row>
    <row r="63" spans="1:16" ht="21">
      <c r="A63" s="112" t="s">
        <v>186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4"/>
      <c r="O63" s="115"/>
      <c r="P63" s="116"/>
    </row>
    <row r="64" spans="1:16" ht="21">
      <c r="A64" s="112" t="s">
        <v>185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4"/>
      <c r="O64" s="115"/>
      <c r="P64" s="116"/>
    </row>
    <row r="65" spans="1:26" s="66" customFormat="1" ht="21">
      <c r="A65" s="112" t="s">
        <v>183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6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16" ht="21">
      <c r="A66" s="112" t="s">
        <v>184</v>
      </c>
      <c r="B66" s="113"/>
      <c r="C66" s="141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4"/>
      <c r="O66" s="115"/>
      <c r="P66" s="116"/>
    </row>
    <row r="67" spans="1:26" s="66" customFormat="1" ht="42">
      <c r="A67" s="112" t="s">
        <v>265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4"/>
      <c r="O67" s="115"/>
      <c r="P67" s="116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8" s="140" customFormat="1" ht="21">
      <c r="A68" s="131" t="s">
        <v>180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74"/>
      <c r="O68" s="137"/>
      <c r="P68" s="138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6"/>
      <c r="AB68" s="66"/>
    </row>
    <row r="69" spans="1:16" ht="21">
      <c r="A69" s="112" t="s">
        <v>181</v>
      </c>
      <c r="B69" s="141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4"/>
      <c r="O69" s="145"/>
      <c r="P69" s="116"/>
    </row>
    <row r="70" spans="1:16" ht="21">
      <c r="A70" s="131" t="s">
        <v>182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6"/>
      <c r="O70" s="137"/>
      <c r="P70" s="138"/>
    </row>
    <row r="71" spans="1:16" ht="21">
      <c r="A71" s="120" t="s">
        <v>129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10"/>
      <c r="O71" s="146"/>
      <c r="P71" s="111"/>
    </row>
    <row r="72" spans="1:16" ht="21">
      <c r="A72" s="112" t="s">
        <v>264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4"/>
      <c r="O72" s="115"/>
      <c r="P72" s="116"/>
    </row>
    <row r="73" spans="1:16" ht="21">
      <c r="A73" s="147" t="s">
        <v>237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4"/>
      <c r="O73" s="115"/>
      <c r="P73" s="116"/>
    </row>
    <row r="74" spans="1:16" ht="42">
      <c r="A74" s="148" t="s">
        <v>238</v>
      </c>
      <c r="B74" s="113"/>
      <c r="C74" s="113"/>
      <c r="D74" s="113"/>
      <c r="E74" s="113"/>
      <c r="F74" s="113"/>
      <c r="G74" s="113"/>
      <c r="H74" s="113"/>
      <c r="I74" s="113"/>
      <c r="J74" s="113">
        <v>18000</v>
      </c>
      <c r="K74" s="113"/>
      <c r="L74" s="113"/>
      <c r="M74" s="113"/>
      <c r="N74" s="114"/>
      <c r="O74" s="115"/>
      <c r="P74" s="116"/>
    </row>
    <row r="75" spans="1:16" ht="21">
      <c r="A75" s="147" t="s">
        <v>239</v>
      </c>
      <c r="B75" s="113"/>
      <c r="C75" s="113"/>
      <c r="D75" s="113"/>
      <c r="E75" s="113"/>
      <c r="F75" s="113"/>
      <c r="G75" s="113"/>
      <c r="H75" s="113"/>
      <c r="I75" s="113"/>
      <c r="J75" s="54"/>
      <c r="K75" s="113">
        <v>290000</v>
      </c>
      <c r="L75" s="113"/>
      <c r="M75" s="113"/>
      <c r="N75" s="114"/>
      <c r="O75" s="115"/>
      <c r="P75" s="116"/>
    </row>
    <row r="76" spans="1:16" ht="0.75" customHeight="1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4"/>
      <c r="O76" s="115"/>
      <c r="P76" s="116"/>
    </row>
    <row r="77" spans="1:16" ht="21" hidden="1">
      <c r="A77" s="112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4"/>
      <c r="O77" s="115"/>
      <c r="P77" s="116"/>
    </row>
    <row r="78" spans="1:16" ht="35.25" customHeight="1">
      <c r="A78" s="112" t="s">
        <v>289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>
        <v>95000</v>
      </c>
      <c r="M78" s="113"/>
      <c r="N78" s="114"/>
      <c r="O78" s="115"/>
      <c r="P78" s="116"/>
    </row>
    <row r="79" spans="1:16" ht="21.75" customHeight="1">
      <c r="A79" s="120" t="s">
        <v>192</v>
      </c>
      <c r="B79" s="109">
        <f aca="true" t="shared" si="9" ref="B79:K79">SUM(B80:B187)</f>
        <v>929690</v>
      </c>
      <c r="C79" s="109">
        <f t="shared" si="9"/>
        <v>93000</v>
      </c>
      <c r="D79" s="109">
        <f t="shared" si="9"/>
        <v>0</v>
      </c>
      <c r="E79" s="109">
        <f t="shared" si="9"/>
        <v>0</v>
      </c>
      <c r="F79" s="109">
        <f t="shared" si="9"/>
        <v>0</v>
      </c>
      <c r="G79" s="109">
        <f t="shared" si="9"/>
        <v>362690</v>
      </c>
      <c r="H79" s="109">
        <f t="shared" si="9"/>
        <v>96000</v>
      </c>
      <c r="I79" s="109">
        <f t="shared" si="9"/>
        <v>0</v>
      </c>
      <c r="J79" s="109">
        <f t="shared" si="9"/>
        <v>0</v>
      </c>
      <c r="K79" s="109">
        <f t="shared" si="9"/>
        <v>0</v>
      </c>
      <c r="L79" s="109"/>
      <c r="M79" s="109">
        <f>SUM(M80:M187)</f>
        <v>0</v>
      </c>
      <c r="N79" s="110">
        <f>SUM(N80:N187)</f>
        <v>465190</v>
      </c>
      <c r="O79" s="109">
        <f>SUM(O80:O187)</f>
        <v>855345</v>
      </c>
      <c r="P79" s="111">
        <f>SUM(P80:P187)</f>
        <v>1320535</v>
      </c>
    </row>
    <row r="80" spans="1:16" ht="21">
      <c r="A80" s="149" t="s">
        <v>270</v>
      </c>
      <c r="B80" s="150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4"/>
      <c r="O80" s="115"/>
      <c r="P80" s="116"/>
    </row>
    <row r="81" spans="1:16" ht="25.5" customHeight="1">
      <c r="A81" s="151" t="s">
        <v>249</v>
      </c>
      <c r="B81" s="150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4"/>
      <c r="O81" s="115"/>
      <c r="P81" s="116"/>
    </row>
    <row r="82" spans="1:16" ht="33.75" customHeight="1">
      <c r="A82" s="112" t="s">
        <v>306</v>
      </c>
      <c r="B82" s="150" t="s">
        <v>379</v>
      </c>
      <c r="C82" s="113">
        <v>0</v>
      </c>
      <c r="D82" s="113">
        <v>0</v>
      </c>
      <c r="E82" s="113">
        <v>0</v>
      </c>
      <c r="F82" s="113">
        <v>0</v>
      </c>
      <c r="G82" s="113">
        <f>SUM(B82:F82)</f>
        <v>0</v>
      </c>
      <c r="H82" s="150">
        <v>0</v>
      </c>
      <c r="I82" s="150">
        <v>0</v>
      </c>
      <c r="J82" s="150">
        <v>0</v>
      </c>
      <c r="K82" s="150">
        <v>0</v>
      </c>
      <c r="L82" s="150">
        <v>0</v>
      </c>
      <c r="M82" s="150">
        <v>0</v>
      </c>
      <c r="N82" s="114">
        <f>SUM(G82:M82)</f>
        <v>0</v>
      </c>
      <c r="O82" s="115">
        <v>202970</v>
      </c>
      <c r="P82" s="116">
        <f>SUM(N82:O82)</f>
        <v>202970</v>
      </c>
    </row>
    <row r="83" spans="1:26" s="155" customFormat="1" ht="25.5" customHeight="1">
      <c r="A83" s="151" t="s">
        <v>245</v>
      </c>
      <c r="B83" s="152"/>
      <c r="C83" s="153"/>
      <c r="D83" s="153"/>
      <c r="E83" s="153"/>
      <c r="F83" s="153"/>
      <c r="G83" s="113">
        <f>SUM(B83:F83)</f>
        <v>0</v>
      </c>
      <c r="H83" s="153"/>
      <c r="I83" s="153"/>
      <c r="J83" s="153"/>
      <c r="K83" s="153"/>
      <c r="L83" s="153"/>
      <c r="M83" s="153"/>
      <c r="N83" s="158"/>
      <c r="O83" s="158"/>
      <c r="P83" s="116">
        <f>SUM(N83:O83)</f>
        <v>0</v>
      </c>
      <c r="Q83" s="154"/>
      <c r="R83" s="154"/>
      <c r="S83" s="154"/>
      <c r="T83" s="154"/>
      <c r="U83" s="154"/>
      <c r="V83" s="154"/>
      <c r="W83" s="154"/>
      <c r="X83" s="154"/>
      <c r="Y83" s="154"/>
      <c r="Z83" s="154"/>
    </row>
    <row r="84" spans="1:26" s="155" customFormat="1" ht="35.25" customHeight="1">
      <c r="A84" s="156" t="s">
        <v>307</v>
      </c>
      <c r="B84" s="152"/>
      <c r="C84" s="153"/>
      <c r="D84" s="153"/>
      <c r="E84" s="153"/>
      <c r="F84" s="153"/>
      <c r="G84" s="113">
        <f>SUM(B84:F84)</f>
        <v>0</v>
      </c>
      <c r="H84" s="153"/>
      <c r="I84" s="153"/>
      <c r="J84" s="153"/>
      <c r="K84" s="153"/>
      <c r="L84" s="153"/>
      <c r="M84" s="153"/>
      <c r="N84" s="158"/>
      <c r="O84" s="158">
        <v>35000</v>
      </c>
      <c r="P84" s="116">
        <f>SUM(N84:O84)</f>
        <v>35000</v>
      </c>
      <c r="Q84" s="154"/>
      <c r="R84" s="154"/>
      <c r="S84" s="154"/>
      <c r="T84" s="154"/>
      <c r="U84" s="154"/>
      <c r="V84" s="154"/>
      <c r="W84" s="154"/>
      <c r="X84" s="154"/>
      <c r="Y84" s="154"/>
      <c r="Z84" s="154"/>
    </row>
    <row r="85" spans="1:26" s="155" customFormat="1" ht="44.25" customHeight="1">
      <c r="A85" s="156" t="s">
        <v>308</v>
      </c>
      <c r="B85" s="157"/>
      <c r="C85" s="153">
        <v>0</v>
      </c>
      <c r="D85" s="153">
        <v>0</v>
      </c>
      <c r="E85" s="153">
        <v>0</v>
      </c>
      <c r="F85" s="153">
        <v>0</v>
      </c>
      <c r="G85" s="113">
        <f>SUM(B85:F85)</f>
        <v>0</v>
      </c>
      <c r="H85" s="153">
        <v>0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58">
        <v>154000</v>
      </c>
      <c r="O85" s="158"/>
      <c r="P85" s="116">
        <f>SUM(N85:O85)</f>
        <v>154000</v>
      </c>
      <c r="Q85" s="154"/>
      <c r="R85" s="154"/>
      <c r="S85" s="154"/>
      <c r="T85" s="154"/>
      <c r="U85" s="154"/>
      <c r="V85" s="154"/>
      <c r="W85" s="154"/>
      <c r="X85" s="154"/>
      <c r="Y85" s="154"/>
      <c r="Z85" s="154"/>
    </row>
    <row r="86" spans="1:26" s="155" customFormat="1" ht="44.25" customHeight="1">
      <c r="A86" s="156" t="s">
        <v>309</v>
      </c>
      <c r="B86" s="157"/>
      <c r="C86" s="153">
        <v>40000</v>
      </c>
      <c r="D86" s="153"/>
      <c r="E86" s="153"/>
      <c r="F86" s="153"/>
      <c r="G86" s="113">
        <f>SUM(B86:F86)</f>
        <v>40000</v>
      </c>
      <c r="H86" s="153"/>
      <c r="I86" s="153"/>
      <c r="J86" s="153"/>
      <c r="K86" s="153"/>
      <c r="L86" s="153"/>
      <c r="M86" s="153"/>
      <c r="N86" s="158"/>
      <c r="O86" s="158"/>
      <c r="P86" s="116">
        <f aca="true" t="shared" si="10" ref="P86:P132">SUM(N86:O86)</f>
        <v>0</v>
      </c>
      <c r="Q86" s="154"/>
      <c r="R86" s="154"/>
      <c r="S86" s="154"/>
      <c r="T86" s="154"/>
      <c r="U86" s="154"/>
      <c r="V86" s="154"/>
      <c r="W86" s="154"/>
      <c r="X86" s="154"/>
      <c r="Y86" s="154"/>
      <c r="Z86" s="154"/>
    </row>
    <row r="87" spans="1:26" s="155" customFormat="1" ht="44.25" customHeight="1">
      <c r="A87" s="156" t="s">
        <v>310</v>
      </c>
      <c r="B87" s="157"/>
      <c r="D87" s="153"/>
      <c r="E87" s="153"/>
      <c r="F87" s="153"/>
      <c r="G87" s="113"/>
      <c r="H87" s="153"/>
      <c r="I87" s="153"/>
      <c r="J87" s="153"/>
      <c r="K87" s="153"/>
      <c r="L87" s="153"/>
      <c r="M87" s="153"/>
      <c r="N87" s="158"/>
      <c r="O87" s="158">
        <v>120000</v>
      </c>
      <c r="P87" s="116">
        <f t="shared" si="10"/>
        <v>120000</v>
      </c>
      <c r="Q87" s="154"/>
      <c r="R87" s="154"/>
      <c r="S87" s="154"/>
      <c r="T87" s="154"/>
      <c r="U87" s="154"/>
      <c r="V87" s="154"/>
      <c r="W87" s="154"/>
      <c r="X87" s="154"/>
      <c r="Y87" s="154"/>
      <c r="Z87" s="154"/>
    </row>
    <row r="88" spans="1:28" s="96" customFormat="1" ht="44.25" customHeight="1">
      <c r="A88" s="162" t="s">
        <v>311</v>
      </c>
      <c r="B88" s="175">
        <v>220000</v>
      </c>
      <c r="C88" s="176"/>
      <c r="D88" s="176"/>
      <c r="E88" s="176"/>
      <c r="F88" s="176"/>
      <c r="G88" s="132"/>
      <c r="H88" s="176"/>
      <c r="I88" s="176"/>
      <c r="J88" s="176"/>
      <c r="K88" s="176"/>
      <c r="L88" s="176"/>
      <c r="M88" s="176"/>
      <c r="N88" s="177"/>
      <c r="O88" s="177"/>
      <c r="P88" s="138">
        <f t="shared" si="10"/>
        <v>0</v>
      </c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5"/>
      <c r="AB88" s="155"/>
    </row>
    <row r="89" spans="1:26" s="155" customFormat="1" ht="44.25" customHeight="1">
      <c r="A89" s="156" t="s">
        <v>312</v>
      </c>
      <c r="B89" s="157"/>
      <c r="C89" s="153"/>
      <c r="D89" s="153"/>
      <c r="E89" s="153"/>
      <c r="F89" s="153"/>
      <c r="G89" s="113"/>
      <c r="H89" s="153"/>
      <c r="I89" s="153"/>
      <c r="J89" s="153"/>
      <c r="K89" s="153"/>
      <c r="L89" s="153"/>
      <c r="M89" s="153"/>
      <c r="N89" s="158"/>
      <c r="O89" s="158">
        <v>20000</v>
      </c>
      <c r="P89" s="116">
        <f t="shared" si="10"/>
        <v>20000</v>
      </c>
      <c r="Q89" s="154"/>
      <c r="R89" s="154"/>
      <c r="S89" s="154"/>
      <c r="T89" s="154"/>
      <c r="U89" s="154"/>
      <c r="V89" s="154"/>
      <c r="W89" s="154"/>
      <c r="X89" s="154"/>
      <c r="Y89" s="154"/>
      <c r="Z89" s="154"/>
    </row>
    <row r="90" spans="1:26" s="155" customFormat="1" ht="44.25" customHeight="1">
      <c r="A90" s="156" t="s">
        <v>313</v>
      </c>
      <c r="B90" s="157"/>
      <c r="C90" s="153"/>
      <c r="D90" s="153"/>
      <c r="E90" s="153"/>
      <c r="F90" s="153"/>
      <c r="G90" s="113"/>
      <c r="H90" s="153"/>
      <c r="I90" s="153"/>
      <c r="J90" s="153"/>
      <c r="K90" s="153"/>
      <c r="L90" s="153"/>
      <c r="M90" s="153"/>
      <c r="N90" s="158"/>
      <c r="O90" s="158">
        <v>12000</v>
      </c>
      <c r="P90" s="116">
        <f t="shared" si="10"/>
        <v>12000</v>
      </c>
      <c r="Q90" s="154"/>
      <c r="R90" s="154"/>
      <c r="S90" s="154"/>
      <c r="T90" s="154"/>
      <c r="U90" s="154"/>
      <c r="V90" s="154"/>
      <c r="W90" s="154"/>
      <c r="X90" s="154"/>
      <c r="Y90" s="154"/>
      <c r="Z90" s="154"/>
    </row>
    <row r="91" spans="1:28" s="96" customFormat="1" ht="23.25" customHeight="1">
      <c r="A91" s="151" t="s">
        <v>292</v>
      </c>
      <c r="B91" s="157"/>
      <c r="C91" s="158"/>
      <c r="D91" s="153"/>
      <c r="E91" s="153"/>
      <c r="F91" s="153"/>
      <c r="G91" s="158"/>
      <c r="H91" s="153"/>
      <c r="I91" s="153"/>
      <c r="J91" s="153"/>
      <c r="K91" s="153"/>
      <c r="L91" s="153"/>
      <c r="M91" s="153"/>
      <c r="N91" s="159"/>
      <c r="O91" s="158"/>
      <c r="P91" s="116">
        <f t="shared" si="10"/>
        <v>0</v>
      </c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5"/>
      <c r="AB91" s="155"/>
    </row>
    <row r="92" spans="1:26" s="155" customFormat="1" ht="40.5" customHeight="1">
      <c r="A92" s="156" t="s">
        <v>314</v>
      </c>
      <c r="B92" s="157">
        <v>100000</v>
      </c>
      <c r="C92" s="158">
        <v>0</v>
      </c>
      <c r="D92" s="158">
        <v>0</v>
      </c>
      <c r="E92" s="158">
        <v>0</v>
      </c>
      <c r="F92" s="158">
        <v>0</v>
      </c>
      <c r="G92" s="158">
        <f>B92+C92+D92+E92</f>
        <v>100000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9">
        <f>G92</f>
        <v>100000</v>
      </c>
      <c r="O92" s="158">
        <v>0</v>
      </c>
      <c r="P92" s="116">
        <f t="shared" si="10"/>
        <v>100000</v>
      </c>
      <c r="Q92" s="154"/>
      <c r="R92" s="154"/>
      <c r="S92" s="154"/>
      <c r="T92" s="154"/>
      <c r="U92" s="154"/>
      <c r="V92" s="154"/>
      <c r="W92" s="154"/>
      <c r="X92" s="154"/>
      <c r="Y92" s="154"/>
      <c r="Z92" s="154"/>
    </row>
    <row r="93" spans="1:26" s="155" customFormat="1" ht="25.5" customHeight="1">
      <c r="A93" s="151" t="s">
        <v>250</v>
      </c>
      <c r="B93" s="157"/>
      <c r="C93" s="153"/>
      <c r="D93" s="153"/>
      <c r="E93" s="153"/>
      <c r="F93" s="153"/>
      <c r="G93" s="113"/>
      <c r="H93" s="153"/>
      <c r="I93" s="153"/>
      <c r="J93" s="153"/>
      <c r="K93" s="153"/>
      <c r="L93" s="153"/>
      <c r="M93" s="153"/>
      <c r="N93" s="158"/>
      <c r="O93" s="158"/>
      <c r="P93" s="116">
        <f t="shared" si="10"/>
        <v>0</v>
      </c>
      <c r="Q93" s="154"/>
      <c r="R93" s="154"/>
      <c r="S93" s="154"/>
      <c r="T93" s="154"/>
      <c r="U93" s="154"/>
      <c r="V93" s="154"/>
      <c r="W93" s="154"/>
      <c r="X93" s="154"/>
      <c r="Y93" s="154"/>
      <c r="Z93" s="154"/>
    </row>
    <row r="94" spans="1:16" ht="35.25" customHeight="1">
      <c r="A94" s="156" t="s">
        <v>315</v>
      </c>
      <c r="B94" s="150">
        <v>11500</v>
      </c>
      <c r="C94" s="141"/>
      <c r="D94" s="113"/>
      <c r="E94" s="113"/>
      <c r="F94" s="113"/>
      <c r="G94" s="113">
        <f>SUM(B94:F94)</f>
        <v>11500</v>
      </c>
      <c r="H94" s="150"/>
      <c r="I94" s="113"/>
      <c r="J94" s="113"/>
      <c r="K94" s="113"/>
      <c r="L94" s="113"/>
      <c r="M94" s="113"/>
      <c r="N94" s="114"/>
      <c r="O94" s="115"/>
      <c r="P94" s="116">
        <f t="shared" si="10"/>
        <v>0</v>
      </c>
    </row>
    <row r="95" spans="1:16" ht="39.75" customHeight="1">
      <c r="A95" s="156" t="s">
        <v>316</v>
      </c>
      <c r="B95" s="150"/>
      <c r="C95" s="141"/>
      <c r="D95" s="141"/>
      <c r="E95" s="141"/>
      <c r="F95" s="141"/>
      <c r="G95" s="113"/>
      <c r="H95" s="150"/>
      <c r="I95" s="113"/>
      <c r="J95" s="113"/>
      <c r="K95" s="113"/>
      <c r="L95" s="113"/>
      <c r="M95" s="113"/>
      <c r="N95" s="114"/>
      <c r="O95" s="115"/>
      <c r="P95" s="116">
        <f t="shared" si="10"/>
        <v>0</v>
      </c>
    </row>
    <row r="96" spans="1:16" ht="39.75" customHeight="1">
      <c r="A96" s="156" t="s">
        <v>317</v>
      </c>
      <c r="B96" s="150">
        <v>30000</v>
      </c>
      <c r="C96" s="141"/>
      <c r="D96" s="141"/>
      <c r="E96" s="141"/>
      <c r="F96" s="141"/>
      <c r="G96" s="113"/>
      <c r="H96" s="150"/>
      <c r="I96" s="113"/>
      <c r="J96" s="113"/>
      <c r="K96" s="113"/>
      <c r="L96" s="113"/>
      <c r="M96" s="113"/>
      <c r="N96" s="114"/>
      <c r="O96" s="115"/>
      <c r="P96" s="116">
        <f>SUM(N96:O96)</f>
        <v>0</v>
      </c>
    </row>
    <row r="97" spans="1:16" ht="39.75" customHeight="1">
      <c r="A97" s="156" t="s">
        <v>318</v>
      </c>
      <c r="B97" s="150"/>
      <c r="C97" s="141"/>
      <c r="D97" s="141"/>
      <c r="E97" s="141"/>
      <c r="F97" s="141"/>
      <c r="G97" s="113"/>
      <c r="H97" s="150"/>
      <c r="I97" s="113"/>
      <c r="J97" s="113"/>
      <c r="K97" s="113"/>
      <c r="L97" s="113"/>
      <c r="M97" s="113"/>
      <c r="N97" s="114"/>
      <c r="O97" s="115"/>
      <c r="P97" s="116">
        <f t="shared" si="10"/>
        <v>0</v>
      </c>
    </row>
    <row r="98" spans="1:16" ht="39.75" customHeight="1">
      <c r="A98" s="151" t="s">
        <v>319</v>
      </c>
      <c r="B98" s="150"/>
      <c r="C98" s="141"/>
      <c r="D98" s="141"/>
      <c r="E98" s="141"/>
      <c r="F98" s="141"/>
      <c r="G98" s="113"/>
      <c r="H98" s="150"/>
      <c r="I98" s="113"/>
      <c r="J98" s="113"/>
      <c r="K98" s="113"/>
      <c r="L98" s="113"/>
      <c r="M98" s="113"/>
      <c r="N98" s="114"/>
      <c r="O98" s="115"/>
      <c r="P98" s="116">
        <f t="shared" si="10"/>
        <v>0</v>
      </c>
    </row>
    <row r="99" spans="1:16" ht="39.75" customHeight="1">
      <c r="A99" s="151" t="s">
        <v>246</v>
      </c>
      <c r="B99" s="150"/>
      <c r="C99" s="141"/>
      <c r="D99" s="141"/>
      <c r="E99" s="141"/>
      <c r="F99" s="141"/>
      <c r="G99" s="113"/>
      <c r="H99" s="150"/>
      <c r="I99" s="113"/>
      <c r="J99" s="113"/>
      <c r="K99" s="113"/>
      <c r="L99" s="113"/>
      <c r="M99" s="113"/>
      <c r="N99" s="114"/>
      <c r="O99" s="115"/>
      <c r="P99" s="116">
        <f t="shared" si="10"/>
        <v>0</v>
      </c>
    </row>
    <row r="100" spans="1:26" s="66" customFormat="1" ht="24.75" customHeight="1">
      <c r="A100" s="151" t="s">
        <v>248</v>
      </c>
      <c r="B100" s="150">
        <v>0</v>
      </c>
      <c r="C100" s="150">
        <v>0</v>
      </c>
      <c r="D100" s="150">
        <v>0</v>
      </c>
      <c r="E100" s="150">
        <v>0</v>
      </c>
      <c r="F100" s="150">
        <v>0</v>
      </c>
      <c r="G100" s="113">
        <f aca="true" t="shared" si="11" ref="G100:O100">SUM(B100:F100)</f>
        <v>0</v>
      </c>
      <c r="H100" s="113">
        <f t="shared" si="11"/>
        <v>0</v>
      </c>
      <c r="I100" s="113">
        <f t="shared" si="11"/>
        <v>0</v>
      </c>
      <c r="J100" s="113">
        <f t="shared" si="11"/>
        <v>0</v>
      </c>
      <c r="K100" s="113">
        <f t="shared" si="11"/>
        <v>0</v>
      </c>
      <c r="L100" s="113">
        <f t="shared" si="11"/>
        <v>0</v>
      </c>
      <c r="M100" s="113">
        <f t="shared" si="11"/>
        <v>0</v>
      </c>
      <c r="N100" s="113">
        <f t="shared" si="11"/>
        <v>0</v>
      </c>
      <c r="O100" s="113">
        <f t="shared" si="11"/>
        <v>0</v>
      </c>
      <c r="P100" s="116">
        <f t="shared" si="10"/>
        <v>0</v>
      </c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8" s="96" customFormat="1" ht="36" customHeight="1">
      <c r="A101" s="162" t="s">
        <v>320</v>
      </c>
      <c r="B101" s="103">
        <v>400000</v>
      </c>
      <c r="C101" s="176"/>
      <c r="D101" s="176"/>
      <c r="E101" s="176"/>
      <c r="F101" s="176"/>
      <c r="G101" s="132"/>
      <c r="H101" s="176"/>
      <c r="I101" s="176"/>
      <c r="J101" s="176"/>
      <c r="K101" s="176"/>
      <c r="L101" s="176"/>
      <c r="M101" s="176"/>
      <c r="N101" s="178"/>
      <c r="O101" s="176"/>
      <c r="P101" s="138">
        <f t="shared" si="10"/>
        <v>0</v>
      </c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5"/>
      <c r="AB101" s="155"/>
    </row>
    <row r="102" spans="1:17" ht="39.75" customHeight="1">
      <c r="A102" s="151" t="s">
        <v>229</v>
      </c>
      <c r="B102" s="150"/>
      <c r="C102" s="141"/>
      <c r="D102" s="141"/>
      <c r="E102" s="141"/>
      <c r="F102" s="141"/>
      <c r="G102" s="113"/>
      <c r="H102" s="150"/>
      <c r="I102" s="113"/>
      <c r="J102" s="113"/>
      <c r="K102" s="113"/>
      <c r="L102" s="113"/>
      <c r="M102" s="113"/>
      <c r="N102" s="114"/>
      <c r="O102" s="115"/>
      <c r="P102" s="116">
        <f>SUM(N102:O102)</f>
        <v>0</v>
      </c>
      <c r="Q102" s="63"/>
    </row>
    <row r="103" spans="1:28" s="140" customFormat="1" ht="25.5" customHeight="1">
      <c r="A103" s="112" t="s">
        <v>246</v>
      </c>
      <c r="B103" s="150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4"/>
      <c r="O103" s="113"/>
      <c r="P103" s="116">
        <f t="shared" si="10"/>
        <v>0</v>
      </c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6"/>
      <c r="AB103" s="66"/>
    </row>
    <row r="104" spans="1:16" ht="48.75" customHeight="1">
      <c r="A104" s="151" t="s">
        <v>273</v>
      </c>
      <c r="B104" s="150"/>
      <c r="C104" s="141"/>
      <c r="D104" s="113"/>
      <c r="E104" s="113"/>
      <c r="F104" s="113"/>
      <c r="G104" s="113"/>
      <c r="H104" s="150"/>
      <c r="I104" s="113"/>
      <c r="J104" s="113"/>
      <c r="K104" s="113"/>
      <c r="L104" s="113"/>
      <c r="M104" s="113"/>
      <c r="N104" s="114"/>
      <c r="O104" s="115"/>
      <c r="P104" s="116">
        <f t="shared" si="10"/>
        <v>0</v>
      </c>
    </row>
    <row r="105" spans="1:16" ht="26.25" customHeight="1">
      <c r="A105" s="160" t="s">
        <v>274</v>
      </c>
      <c r="B105" s="150"/>
      <c r="C105" s="141"/>
      <c r="D105" s="113"/>
      <c r="E105" s="113"/>
      <c r="F105" s="113"/>
      <c r="G105" s="113"/>
      <c r="H105" s="150"/>
      <c r="I105" s="113"/>
      <c r="J105" s="113"/>
      <c r="K105" s="113"/>
      <c r="L105" s="113"/>
      <c r="M105" s="113"/>
      <c r="N105" s="114"/>
      <c r="O105" s="115"/>
      <c r="P105" s="116">
        <f t="shared" si="10"/>
        <v>0</v>
      </c>
    </row>
    <row r="106" spans="1:16" ht="37.5" customHeight="1">
      <c r="A106" s="168" t="s">
        <v>321</v>
      </c>
      <c r="B106" s="150"/>
      <c r="C106" s="141"/>
      <c r="D106" s="113"/>
      <c r="E106" s="113"/>
      <c r="F106" s="113"/>
      <c r="G106" s="113"/>
      <c r="H106" s="157" t="s">
        <v>386</v>
      </c>
      <c r="I106" s="113"/>
      <c r="J106" s="113"/>
      <c r="K106" s="113"/>
      <c r="L106" s="113"/>
      <c r="M106" s="113"/>
      <c r="N106" s="114"/>
      <c r="O106" s="115"/>
      <c r="P106" s="116">
        <f>SUM(N106:O106)</f>
        <v>0</v>
      </c>
    </row>
    <row r="107" spans="1:16" ht="25.5" customHeight="1">
      <c r="A107" s="156" t="s">
        <v>322</v>
      </c>
      <c r="B107" s="150">
        <v>0</v>
      </c>
      <c r="C107" s="150">
        <v>0</v>
      </c>
      <c r="D107" s="150">
        <v>0</v>
      </c>
      <c r="E107" s="150">
        <v>0</v>
      </c>
      <c r="F107" s="150">
        <v>0</v>
      </c>
      <c r="G107" s="150">
        <v>0</v>
      </c>
      <c r="H107" s="161" t="s">
        <v>387</v>
      </c>
      <c r="I107" s="161">
        <v>0</v>
      </c>
      <c r="J107" s="161">
        <v>0</v>
      </c>
      <c r="K107" s="161">
        <v>0</v>
      </c>
      <c r="L107" s="161">
        <v>0</v>
      </c>
      <c r="M107" s="161">
        <v>0</v>
      </c>
      <c r="N107" s="161">
        <v>0</v>
      </c>
      <c r="O107" s="161">
        <v>0</v>
      </c>
      <c r="P107" s="116">
        <f t="shared" si="10"/>
        <v>0</v>
      </c>
    </row>
    <row r="108" spans="1:26" s="66" customFormat="1" ht="35.25" customHeight="1">
      <c r="A108" s="156" t="s">
        <v>323</v>
      </c>
      <c r="B108" s="150">
        <v>0</v>
      </c>
      <c r="C108" s="150">
        <v>0</v>
      </c>
      <c r="D108" s="150">
        <v>0</v>
      </c>
      <c r="E108" s="172">
        <v>0</v>
      </c>
      <c r="F108" s="150">
        <v>0</v>
      </c>
      <c r="G108" s="150">
        <v>0</v>
      </c>
      <c r="H108" s="173" t="s">
        <v>388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6">
        <f t="shared" si="10"/>
        <v>0</v>
      </c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:16" ht="47.25" customHeight="1">
      <c r="A109" s="156" t="s">
        <v>324</v>
      </c>
      <c r="B109" s="150">
        <v>0</v>
      </c>
      <c r="C109" s="150">
        <v>0</v>
      </c>
      <c r="D109" s="150">
        <v>0</v>
      </c>
      <c r="E109" s="150">
        <v>0</v>
      </c>
      <c r="F109" s="150">
        <v>0</v>
      </c>
      <c r="G109" s="150">
        <v>0</v>
      </c>
      <c r="H109" s="161">
        <v>18000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0</v>
      </c>
      <c r="O109" s="113">
        <v>0</v>
      </c>
      <c r="P109" s="116">
        <f t="shared" si="10"/>
        <v>0</v>
      </c>
    </row>
    <row r="110" spans="1:16" ht="40.5" customHeight="1">
      <c r="A110" s="156" t="s">
        <v>325</v>
      </c>
      <c r="B110" s="150">
        <v>0</v>
      </c>
      <c r="C110" s="150">
        <v>0</v>
      </c>
      <c r="D110" s="150">
        <v>0</v>
      </c>
      <c r="E110" s="150">
        <v>0</v>
      </c>
      <c r="F110" s="150">
        <v>0</v>
      </c>
      <c r="G110" s="150">
        <v>0</v>
      </c>
      <c r="H110" s="161">
        <v>3000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13">
        <v>0</v>
      </c>
      <c r="O110" s="113">
        <v>0</v>
      </c>
      <c r="P110" s="116">
        <f t="shared" si="10"/>
        <v>0</v>
      </c>
    </row>
    <row r="111" spans="1:16" ht="33" customHeight="1">
      <c r="A111" s="156" t="s">
        <v>326</v>
      </c>
      <c r="B111" s="150"/>
      <c r="C111" s="150"/>
      <c r="D111" s="150"/>
      <c r="E111" s="150"/>
      <c r="F111" s="150"/>
      <c r="G111" s="150"/>
      <c r="H111" s="161">
        <v>16000</v>
      </c>
      <c r="I111" s="113"/>
      <c r="J111" s="113"/>
      <c r="K111" s="113"/>
      <c r="L111" s="113"/>
      <c r="M111" s="113"/>
      <c r="N111" s="113"/>
      <c r="O111" s="113"/>
      <c r="P111" s="116">
        <f t="shared" si="10"/>
        <v>0</v>
      </c>
    </row>
    <row r="112" spans="1:16" ht="25.5" customHeight="1">
      <c r="A112" s="156" t="s">
        <v>327</v>
      </c>
      <c r="B112" s="150">
        <v>0</v>
      </c>
      <c r="C112" s="150">
        <v>0</v>
      </c>
      <c r="D112" s="150">
        <v>0</v>
      </c>
      <c r="E112" s="150">
        <v>0</v>
      </c>
      <c r="F112" s="150">
        <v>0</v>
      </c>
      <c r="G112" s="150">
        <v>0</v>
      </c>
      <c r="H112" s="161">
        <v>1000</v>
      </c>
      <c r="I112" s="113">
        <v>0</v>
      </c>
      <c r="J112" s="113">
        <v>0</v>
      </c>
      <c r="K112" s="113">
        <v>0</v>
      </c>
      <c r="L112" s="113">
        <v>0</v>
      </c>
      <c r="M112" s="113">
        <v>0</v>
      </c>
      <c r="N112" s="113">
        <v>0</v>
      </c>
      <c r="O112" s="113">
        <v>0</v>
      </c>
      <c r="P112" s="116">
        <f t="shared" si="10"/>
        <v>0</v>
      </c>
    </row>
    <row r="113" spans="1:16" ht="43.5" customHeight="1">
      <c r="A113" s="156" t="s">
        <v>328</v>
      </c>
      <c r="B113" s="167"/>
      <c r="C113" s="150"/>
      <c r="D113" s="150"/>
      <c r="E113" s="150"/>
      <c r="F113" s="150"/>
      <c r="G113" s="150"/>
      <c r="H113" s="161"/>
      <c r="I113" s="113"/>
      <c r="J113" s="113"/>
      <c r="K113" s="113"/>
      <c r="L113" s="113"/>
      <c r="M113" s="113"/>
      <c r="N113" s="113"/>
      <c r="O113" s="64"/>
      <c r="P113" s="116">
        <f t="shared" si="10"/>
        <v>0</v>
      </c>
    </row>
    <row r="114" spans="1:16" ht="43.5" customHeight="1">
      <c r="A114" s="156" t="s">
        <v>329</v>
      </c>
      <c r="B114" s="167"/>
      <c r="C114" s="150"/>
      <c r="D114" s="150"/>
      <c r="E114" s="150"/>
      <c r="F114" s="150"/>
      <c r="G114" s="150"/>
      <c r="H114" s="161">
        <v>1000</v>
      </c>
      <c r="I114" s="113"/>
      <c r="J114" s="113"/>
      <c r="K114" s="113"/>
      <c r="L114" s="113"/>
      <c r="M114" s="113"/>
      <c r="N114" s="113"/>
      <c r="O114" s="64"/>
      <c r="P114" s="116">
        <f>SUM(N114:O114)</f>
        <v>0</v>
      </c>
    </row>
    <row r="115" spans="1:16" ht="43.5" customHeight="1">
      <c r="A115" s="156" t="s">
        <v>330</v>
      </c>
      <c r="B115" s="167"/>
      <c r="C115" s="150"/>
      <c r="D115" s="150"/>
      <c r="E115" s="150"/>
      <c r="F115" s="150"/>
      <c r="G115" s="150"/>
      <c r="H115" s="161">
        <v>16000</v>
      </c>
      <c r="I115" s="113"/>
      <c r="J115" s="113"/>
      <c r="K115" s="113"/>
      <c r="L115" s="113"/>
      <c r="M115" s="113"/>
      <c r="N115" s="113"/>
      <c r="O115" s="64"/>
      <c r="P115" s="116">
        <f t="shared" si="10"/>
        <v>0</v>
      </c>
    </row>
    <row r="116" spans="1:16" ht="43.5" customHeight="1">
      <c r="A116" s="156" t="s">
        <v>331</v>
      </c>
      <c r="B116" s="167"/>
      <c r="C116" s="150"/>
      <c r="D116" s="150"/>
      <c r="E116" s="150"/>
      <c r="F116" s="150"/>
      <c r="G116" s="150"/>
      <c r="H116" s="161">
        <v>8000</v>
      </c>
      <c r="I116" s="113"/>
      <c r="J116" s="113"/>
      <c r="K116" s="113"/>
      <c r="L116" s="113"/>
      <c r="M116" s="113"/>
      <c r="N116" s="113"/>
      <c r="O116" s="64"/>
      <c r="P116" s="116">
        <f t="shared" si="10"/>
        <v>0</v>
      </c>
    </row>
    <row r="117" spans="1:16" ht="43.5" customHeight="1">
      <c r="A117" s="156" t="s">
        <v>332</v>
      </c>
      <c r="B117" s="167"/>
      <c r="C117" s="150"/>
      <c r="D117" s="150"/>
      <c r="E117" s="150"/>
      <c r="F117" s="150"/>
      <c r="G117" s="150"/>
      <c r="H117" s="161">
        <v>16000</v>
      </c>
      <c r="I117" s="113"/>
      <c r="J117" s="113"/>
      <c r="K117" s="113"/>
      <c r="L117" s="113"/>
      <c r="M117" s="113"/>
      <c r="N117" s="113"/>
      <c r="O117" s="64"/>
      <c r="P117" s="116">
        <f t="shared" si="10"/>
        <v>0</v>
      </c>
    </row>
    <row r="118" spans="1:28" s="140" customFormat="1" ht="31.5" customHeight="1">
      <c r="A118" s="162" t="s">
        <v>333</v>
      </c>
      <c r="B118" s="179"/>
      <c r="C118" s="163"/>
      <c r="D118" s="163"/>
      <c r="E118" s="163"/>
      <c r="F118" s="163"/>
      <c r="G118" s="163"/>
      <c r="H118" s="180"/>
      <c r="I118" s="132"/>
      <c r="J118" s="132"/>
      <c r="K118" s="132"/>
      <c r="L118" s="132"/>
      <c r="M118" s="132"/>
      <c r="N118" s="132"/>
      <c r="O118" s="181"/>
      <c r="P118" s="138">
        <f t="shared" si="10"/>
        <v>0</v>
      </c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6"/>
      <c r="AB118" s="66"/>
    </row>
    <row r="119" spans="1:16" ht="31.5" customHeight="1">
      <c r="A119" s="156" t="s">
        <v>334</v>
      </c>
      <c r="B119" s="167"/>
      <c r="C119" s="150"/>
      <c r="D119" s="150"/>
      <c r="E119" s="150"/>
      <c r="F119" s="150"/>
      <c r="G119" s="150"/>
      <c r="H119" s="161">
        <v>1500</v>
      </c>
      <c r="I119" s="113"/>
      <c r="J119" s="113"/>
      <c r="K119" s="113"/>
      <c r="L119" s="113"/>
      <c r="M119" s="113"/>
      <c r="N119" s="113"/>
      <c r="O119" s="64"/>
      <c r="P119" s="116">
        <f t="shared" si="10"/>
        <v>0</v>
      </c>
    </row>
    <row r="120" spans="1:16" ht="39" customHeight="1">
      <c r="A120" s="156" t="s">
        <v>335</v>
      </c>
      <c r="B120" s="167"/>
      <c r="C120" s="150"/>
      <c r="D120" s="150"/>
      <c r="E120" s="150"/>
      <c r="F120" s="150"/>
      <c r="G120" s="150"/>
      <c r="H120" s="161">
        <v>1500</v>
      </c>
      <c r="I120" s="113"/>
      <c r="J120" s="113"/>
      <c r="K120" s="113"/>
      <c r="L120" s="113"/>
      <c r="M120" s="113"/>
      <c r="N120" s="113"/>
      <c r="O120" s="64"/>
      <c r="P120" s="116">
        <f>SUM(N120:O120)</f>
        <v>0</v>
      </c>
    </row>
    <row r="121" spans="1:16" ht="39" customHeight="1">
      <c r="A121" s="156" t="s">
        <v>336</v>
      </c>
      <c r="B121" s="167"/>
      <c r="C121" s="150"/>
      <c r="D121" s="150"/>
      <c r="E121" s="150"/>
      <c r="F121" s="150"/>
      <c r="G121" s="150"/>
      <c r="H121" s="161">
        <v>5000</v>
      </c>
      <c r="I121" s="113"/>
      <c r="J121" s="113"/>
      <c r="K121" s="113"/>
      <c r="L121" s="113"/>
      <c r="M121" s="113"/>
      <c r="N121" s="113"/>
      <c r="O121" s="64"/>
      <c r="P121" s="116">
        <f t="shared" si="10"/>
        <v>0</v>
      </c>
    </row>
    <row r="122" spans="1:16" ht="39" customHeight="1">
      <c r="A122" s="156" t="s">
        <v>337</v>
      </c>
      <c r="B122" s="167"/>
      <c r="C122" s="150"/>
      <c r="D122" s="150"/>
      <c r="E122" s="150"/>
      <c r="F122" s="150"/>
      <c r="G122" s="150"/>
      <c r="H122" s="161">
        <v>7000</v>
      </c>
      <c r="I122" s="113"/>
      <c r="J122" s="113"/>
      <c r="K122" s="113"/>
      <c r="L122" s="113"/>
      <c r="M122" s="113"/>
      <c r="N122" s="113"/>
      <c r="O122" s="64"/>
      <c r="P122" s="116">
        <f t="shared" si="10"/>
        <v>0</v>
      </c>
    </row>
    <row r="123" spans="1:16" ht="25.5" customHeight="1">
      <c r="A123" s="151" t="s">
        <v>276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6">
        <f t="shared" si="10"/>
        <v>0</v>
      </c>
    </row>
    <row r="124" spans="1:16" ht="37.5" customHeight="1">
      <c r="A124" s="156" t="s">
        <v>338</v>
      </c>
      <c r="B124" s="113">
        <v>0</v>
      </c>
      <c r="C124" s="113">
        <v>0</v>
      </c>
      <c r="D124" s="113">
        <v>0</v>
      </c>
      <c r="E124" s="113">
        <v>0</v>
      </c>
      <c r="F124" s="113">
        <v>0</v>
      </c>
      <c r="G124" s="113">
        <v>0</v>
      </c>
      <c r="H124" s="113">
        <v>2000</v>
      </c>
      <c r="I124" s="113">
        <v>0</v>
      </c>
      <c r="J124" s="113">
        <v>0</v>
      </c>
      <c r="K124" s="113">
        <v>0</v>
      </c>
      <c r="L124" s="113">
        <v>0</v>
      </c>
      <c r="M124" s="113">
        <v>0</v>
      </c>
      <c r="N124" s="113">
        <v>0</v>
      </c>
      <c r="O124" s="113">
        <v>0</v>
      </c>
      <c r="P124" s="116">
        <f t="shared" si="10"/>
        <v>0</v>
      </c>
    </row>
    <row r="125" spans="1:16" ht="37.5" customHeight="1">
      <c r="A125" s="156" t="s">
        <v>339</v>
      </c>
      <c r="B125" s="64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64"/>
      <c r="P125" s="116">
        <f t="shared" si="10"/>
        <v>0</v>
      </c>
    </row>
    <row r="126" spans="1:16" ht="37.5" customHeight="1">
      <c r="A126" s="156" t="s">
        <v>340</v>
      </c>
      <c r="B126" s="64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64">
        <v>15000</v>
      </c>
      <c r="P126" s="116">
        <f t="shared" si="10"/>
        <v>15000</v>
      </c>
    </row>
    <row r="127" spans="1:16" ht="29.25" customHeight="1">
      <c r="A127" s="151" t="s">
        <v>278</v>
      </c>
      <c r="B127" s="54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50"/>
      <c r="N127" s="114"/>
      <c r="O127" s="63"/>
      <c r="P127" s="116">
        <f t="shared" si="10"/>
        <v>0</v>
      </c>
    </row>
    <row r="128" spans="1:16" ht="29.25" customHeight="1">
      <c r="A128" s="156" t="s">
        <v>341</v>
      </c>
      <c r="B128" s="54"/>
      <c r="C128" s="113"/>
      <c r="D128" s="113"/>
      <c r="E128" s="113"/>
      <c r="F128" s="113"/>
      <c r="G128" s="64"/>
      <c r="H128" s="113"/>
      <c r="I128" s="113"/>
      <c r="J128" s="113"/>
      <c r="K128" s="113"/>
      <c r="L128" s="113"/>
      <c r="M128" s="150"/>
      <c r="N128" s="114"/>
      <c r="O128" s="63"/>
      <c r="P128" s="116">
        <f t="shared" si="10"/>
        <v>0</v>
      </c>
    </row>
    <row r="129" spans="1:16" ht="35.25" customHeight="1">
      <c r="A129" s="156" t="s">
        <v>343</v>
      </c>
      <c r="B129" s="113">
        <v>0</v>
      </c>
      <c r="C129" s="113">
        <v>0</v>
      </c>
      <c r="D129" s="113">
        <v>0</v>
      </c>
      <c r="E129" s="113">
        <v>0</v>
      </c>
      <c r="F129" s="113">
        <v>0</v>
      </c>
      <c r="G129" s="54">
        <v>0</v>
      </c>
      <c r="H129" s="113">
        <v>0</v>
      </c>
      <c r="I129" s="113">
        <v>0</v>
      </c>
      <c r="J129" s="113">
        <v>0</v>
      </c>
      <c r="K129" s="113">
        <v>0</v>
      </c>
      <c r="L129" s="113">
        <v>0</v>
      </c>
      <c r="M129" s="113">
        <v>0</v>
      </c>
      <c r="N129" s="113">
        <v>0</v>
      </c>
      <c r="O129" s="113">
        <v>0</v>
      </c>
      <c r="P129" s="116">
        <f>SUM(N129:O129)</f>
        <v>0</v>
      </c>
    </row>
    <row r="130" spans="1:16" ht="46.5" customHeight="1">
      <c r="A130" s="156" t="s">
        <v>342</v>
      </c>
      <c r="B130" s="113">
        <v>0</v>
      </c>
      <c r="C130" s="113">
        <v>0</v>
      </c>
      <c r="D130" s="113">
        <v>0</v>
      </c>
      <c r="E130" s="113">
        <v>0</v>
      </c>
      <c r="F130" s="113">
        <v>0</v>
      </c>
      <c r="G130" s="113">
        <v>0</v>
      </c>
      <c r="H130" s="113">
        <v>0</v>
      </c>
      <c r="I130" s="113">
        <v>0</v>
      </c>
      <c r="J130" s="113">
        <v>0</v>
      </c>
      <c r="K130" s="113">
        <v>0</v>
      </c>
      <c r="L130" s="113">
        <v>0</v>
      </c>
      <c r="M130" s="113">
        <v>0</v>
      </c>
      <c r="N130" s="113">
        <v>0</v>
      </c>
      <c r="O130" s="113">
        <v>0</v>
      </c>
      <c r="P130" s="116">
        <f t="shared" si="10"/>
        <v>0</v>
      </c>
    </row>
    <row r="131" spans="1:16" ht="36.75" customHeight="1">
      <c r="A131" s="156" t="s">
        <v>344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6">
        <f t="shared" si="10"/>
        <v>0</v>
      </c>
    </row>
    <row r="132" spans="1:16" ht="36.75" customHeight="1">
      <c r="A132" s="156" t="s">
        <v>345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6">
        <f t="shared" si="10"/>
        <v>0</v>
      </c>
    </row>
    <row r="133" spans="1:16" ht="36.75" customHeight="1">
      <c r="A133" s="156" t="s">
        <v>346</v>
      </c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6"/>
    </row>
    <row r="134" spans="1:28" s="187" customFormat="1" ht="42.75" customHeight="1">
      <c r="A134" s="183" t="s">
        <v>347</v>
      </c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5"/>
      <c r="Q134" s="186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5"/>
      <c r="AB134" s="195"/>
    </row>
    <row r="135" spans="1:16" ht="49.5" customHeight="1">
      <c r="A135" s="151" t="s">
        <v>277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6"/>
    </row>
    <row r="136" spans="1:16" ht="33.75" customHeight="1">
      <c r="A136" s="156" t="s">
        <v>348</v>
      </c>
      <c r="B136" s="113">
        <v>0</v>
      </c>
      <c r="C136" s="113">
        <v>0</v>
      </c>
      <c r="D136" s="113">
        <v>0</v>
      </c>
      <c r="E136" s="113">
        <v>0</v>
      </c>
      <c r="F136" s="113">
        <v>0</v>
      </c>
      <c r="G136" s="113">
        <v>0</v>
      </c>
      <c r="H136" s="113">
        <v>0</v>
      </c>
      <c r="I136" s="113">
        <v>0</v>
      </c>
      <c r="J136" s="113">
        <v>0</v>
      </c>
      <c r="K136" s="113">
        <v>0</v>
      </c>
      <c r="L136" s="113">
        <v>0</v>
      </c>
      <c r="M136" s="113">
        <v>0</v>
      </c>
      <c r="N136" s="113">
        <v>0</v>
      </c>
      <c r="O136" s="113">
        <v>0</v>
      </c>
      <c r="P136" s="116">
        <v>0</v>
      </c>
    </row>
    <row r="137" spans="1:16" ht="37.5" customHeight="1">
      <c r="A137" s="156" t="s">
        <v>349</v>
      </c>
      <c r="B137" s="113">
        <v>0</v>
      </c>
      <c r="C137" s="113">
        <v>0</v>
      </c>
      <c r="D137" s="113">
        <v>0</v>
      </c>
      <c r="E137" s="113">
        <v>0</v>
      </c>
      <c r="F137" s="113">
        <v>0</v>
      </c>
      <c r="G137" s="113">
        <v>0</v>
      </c>
      <c r="H137" s="113">
        <v>0</v>
      </c>
      <c r="I137" s="113">
        <v>0</v>
      </c>
      <c r="J137" s="113">
        <v>0</v>
      </c>
      <c r="K137" s="113">
        <v>0</v>
      </c>
      <c r="L137" s="113">
        <v>0</v>
      </c>
      <c r="M137" s="113">
        <v>0</v>
      </c>
      <c r="N137" s="113">
        <v>0</v>
      </c>
      <c r="O137" s="113">
        <v>0</v>
      </c>
      <c r="P137" s="116">
        <v>0</v>
      </c>
    </row>
    <row r="138" spans="1:16" ht="37.5" customHeight="1">
      <c r="A138" s="156" t="s">
        <v>350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6"/>
    </row>
    <row r="139" spans="1:16" ht="53.25" customHeight="1">
      <c r="A139" s="156" t="s">
        <v>351</v>
      </c>
      <c r="B139" s="113">
        <v>15740</v>
      </c>
      <c r="C139" s="113">
        <v>0</v>
      </c>
      <c r="D139" s="113">
        <v>0</v>
      </c>
      <c r="E139" s="113">
        <v>0</v>
      </c>
      <c r="F139" s="113">
        <v>0</v>
      </c>
      <c r="G139" s="113">
        <f>SUM(B139:F139)</f>
        <v>15740</v>
      </c>
      <c r="H139" s="113">
        <v>0</v>
      </c>
      <c r="I139" s="113">
        <v>0</v>
      </c>
      <c r="J139" s="113">
        <v>0</v>
      </c>
      <c r="K139" s="113">
        <v>0</v>
      </c>
      <c r="L139" s="113">
        <v>0</v>
      </c>
      <c r="M139" s="113">
        <v>0</v>
      </c>
      <c r="N139" s="114">
        <f>G139</f>
        <v>15740</v>
      </c>
      <c r="O139" s="113">
        <v>0</v>
      </c>
      <c r="P139" s="116">
        <f>N139</f>
        <v>15740</v>
      </c>
    </row>
    <row r="140" spans="1:16" ht="53.25" customHeight="1">
      <c r="A140" s="156" t="s">
        <v>352</v>
      </c>
      <c r="B140" s="113">
        <v>10900</v>
      </c>
      <c r="C140" s="113">
        <v>0</v>
      </c>
      <c r="D140" s="113">
        <v>0</v>
      </c>
      <c r="E140" s="113">
        <v>0</v>
      </c>
      <c r="F140" s="113">
        <v>0</v>
      </c>
      <c r="G140" s="113">
        <f>SUM(B140:F140)</f>
        <v>10900</v>
      </c>
      <c r="H140" s="113">
        <v>0</v>
      </c>
      <c r="I140" s="113">
        <v>0</v>
      </c>
      <c r="J140" s="113">
        <v>0</v>
      </c>
      <c r="K140" s="113">
        <v>0</v>
      </c>
      <c r="L140" s="113">
        <v>0</v>
      </c>
      <c r="M140" s="113">
        <v>0</v>
      </c>
      <c r="N140" s="114">
        <f>G140</f>
        <v>10900</v>
      </c>
      <c r="O140" s="113">
        <v>0</v>
      </c>
      <c r="P140" s="116">
        <f>N140</f>
        <v>10900</v>
      </c>
    </row>
    <row r="141" spans="1:16" ht="47.25" customHeight="1">
      <c r="A141" s="156" t="s">
        <v>353</v>
      </c>
      <c r="B141" s="113">
        <v>6150</v>
      </c>
      <c r="C141" s="113">
        <v>0</v>
      </c>
      <c r="D141" s="113">
        <v>0</v>
      </c>
      <c r="E141" s="113">
        <v>0</v>
      </c>
      <c r="F141" s="113">
        <v>0</v>
      </c>
      <c r="G141" s="113">
        <f>SUM(B141:F141)</f>
        <v>6150</v>
      </c>
      <c r="H141" s="113">
        <v>0</v>
      </c>
      <c r="I141" s="113">
        <v>0</v>
      </c>
      <c r="J141" s="113">
        <v>0</v>
      </c>
      <c r="K141" s="113">
        <v>0</v>
      </c>
      <c r="L141" s="113">
        <v>0</v>
      </c>
      <c r="M141" s="113">
        <v>0</v>
      </c>
      <c r="N141" s="114">
        <f>G141</f>
        <v>6150</v>
      </c>
      <c r="O141" s="113">
        <v>0</v>
      </c>
      <c r="P141" s="116">
        <f>N141</f>
        <v>6150</v>
      </c>
    </row>
    <row r="142" spans="1:16" ht="25.5" customHeight="1">
      <c r="A142" s="151" t="s">
        <v>275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6"/>
    </row>
    <row r="143" spans="1:16" ht="25.5" customHeight="1">
      <c r="A143" s="151" t="s">
        <v>246</v>
      </c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6"/>
    </row>
    <row r="144" spans="1:16" ht="25.5" customHeight="1">
      <c r="A144" s="151" t="s">
        <v>294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6"/>
    </row>
    <row r="145" spans="1:16" ht="25.5" customHeight="1">
      <c r="A145" s="156" t="s">
        <v>354</v>
      </c>
      <c r="B145" s="113"/>
      <c r="C145" s="113">
        <v>0</v>
      </c>
      <c r="D145" s="113">
        <v>0</v>
      </c>
      <c r="E145" s="113">
        <v>0</v>
      </c>
      <c r="F145" s="113">
        <v>0</v>
      </c>
      <c r="G145" s="113">
        <f>SUM(B145:F145)</f>
        <v>0</v>
      </c>
      <c r="H145" s="113">
        <v>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14">
        <f>G145</f>
        <v>0</v>
      </c>
      <c r="O145" s="113">
        <v>165375</v>
      </c>
      <c r="P145" s="116">
        <f>N145+O145</f>
        <v>165375</v>
      </c>
    </row>
    <row r="146" spans="1:16" ht="25.5" customHeight="1">
      <c r="A146" s="151" t="s">
        <v>271</v>
      </c>
      <c r="B146" s="115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50"/>
      <c r="N146" s="114"/>
      <c r="O146" s="115"/>
      <c r="P146" s="116"/>
    </row>
    <row r="147" spans="1:16" ht="25.5" customHeight="1">
      <c r="A147" s="151" t="s">
        <v>251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50"/>
      <c r="N147" s="114"/>
      <c r="O147" s="63"/>
      <c r="P147" s="116"/>
    </row>
    <row r="148" spans="1:16" ht="42.75" customHeight="1">
      <c r="A148" s="156" t="s">
        <v>355</v>
      </c>
      <c r="B148" s="113">
        <v>0</v>
      </c>
      <c r="C148" s="113">
        <v>0</v>
      </c>
      <c r="D148" s="113">
        <v>0</v>
      </c>
      <c r="E148" s="113">
        <v>0</v>
      </c>
      <c r="F148" s="141">
        <v>0</v>
      </c>
      <c r="G148" s="113">
        <v>0</v>
      </c>
      <c r="H148" s="113">
        <v>0</v>
      </c>
      <c r="I148" s="113">
        <v>0</v>
      </c>
      <c r="J148" s="113">
        <v>0</v>
      </c>
      <c r="K148" s="113">
        <v>0</v>
      </c>
      <c r="L148" s="113">
        <v>0</v>
      </c>
      <c r="M148" s="113">
        <v>0</v>
      </c>
      <c r="N148" s="113">
        <v>0</v>
      </c>
      <c r="O148" s="54">
        <v>0</v>
      </c>
      <c r="P148" s="116">
        <f>N148</f>
        <v>0</v>
      </c>
    </row>
    <row r="149" spans="1:16" ht="21">
      <c r="A149" s="151" t="s">
        <v>272</v>
      </c>
      <c r="B149" s="115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50"/>
      <c r="N149" s="114"/>
      <c r="O149" s="115"/>
      <c r="P149" s="116"/>
    </row>
    <row r="150" spans="1:16" ht="58.5" customHeight="1">
      <c r="A150" s="156" t="s">
        <v>356</v>
      </c>
      <c r="B150" s="54">
        <v>5000</v>
      </c>
      <c r="C150" s="113">
        <v>0</v>
      </c>
      <c r="D150" s="113">
        <v>0</v>
      </c>
      <c r="E150" s="113">
        <v>0</v>
      </c>
      <c r="F150" s="113">
        <v>0</v>
      </c>
      <c r="G150" s="113">
        <f>SUM(B150:F150)</f>
        <v>5000</v>
      </c>
      <c r="H150" s="113">
        <v>0</v>
      </c>
      <c r="I150" s="113">
        <v>0</v>
      </c>
      <c r="J150" s="113">
        <v>0</v>
      </c>
      <c r="K150" s="113">
        <v>0</v>
      </c>
      <c r="L150" s="113">
        <v>0</v>
      </c>
      <c r="M150" s="113">
        <v>0</v>
      </c>
      <c r="N150" s="114">
        <f>G150</f>
        <v>5000</v>
      </c>
      <c r="O150" s="115">
        <v>0</v>
      </c>
      <c r="P150" s="116">
        <f>N150</f>
        <v>5000</v>
      </c>
    </row>
    <row r="151" spans="1:28" s="140" customFormat="1" ht="49.5" customHeight="1">
      <c r="A151" s="162" t="s">
        <v>357</v>
      </c>
      <c r="B151" s="181">
        <v>30000</v>
      </c>
      <c r="C151" s="132">
        <v>0</v>
      </c>
      <c r="D151" s="132">
        <v>0</v>
      </c>
      <c r="E151" s="132">
        <v>0</v>
      </c>
      <c r="F151" s="132">
        <v>0</v>
      </c>
      <c r="G151" s="132">
        <f>SUM(B151:F151)</f>
        <v>30000</v>
      </c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6">
        <f>G151</f>
        <v>30000</v>
      </c>
      <c r="O151" s="132">
        <v>50000</v>
      </c>
      <c r="P151" s="138">
        <f>N151+O151</f>
        <v>80000</v>
      </c>
      <c r="Q151" s="139"/>
      <c r="R151" s="63"/>
      <c r="S151" s="63"/>
      <c r="T151" s="63"/>
      <c r="U151" s="63"/>
      <c r="V151" s="63"/>
      <c r="W151" s="63"/>
      <c r="X151" s="63"/>
      <c r="Y151" s="63"/>
      <c r="Z151" s="63"/>
      <c r="AA151" s="66"/>
      <c r="AB151" s="66"/>
    </row>
    <row r="152" spans="1:16" ht="49.5" customHeight="1">
      <c r="A152" s="151" t="s">
        <v>358</v>
      </c>
      <c r="B152" s="54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4"/>
      <c r="O152" s="113"/>
      <c r="P152" s="116"/>
    </row>
    <row r="153" spans="1:16" ht="49.5" customHeight="1">
      <c r="A153" s="156" t="s">
        <v>359</v>
      </c>
      <c r="B153" s="113">
        <v>13400</v>
      </c>
      <c r="C153" s="113">
        <v>0</v>
      </c>
      <c r="D153" s="113">
        <v>0</v>
      </c>
      <c r="E153" s="113">
        <v>0</v>
      </c>
      <c r="F153" s="113">
        <v>0</v>
      </c>
      <c r="G153" s="113">
        <f>SUM(B153:F153)</f>
        <v>13400</v>
      </c>
      <c r="H153" s="113">
        <v>0</v>
      </c>
      <c r="I153" s="113">
        <v>0</v>
      </c>
      <c r="J153" s="113">
        <v>0</v>
      </c>
      <c r="K153" s="113">
        <v>0</v>
      </c>
      <c r="L153" s="113">
        <v>0</v>
      </c>
      <c r="M153" s="113">
        <v>0</v>
      </c>
      <c r="N153" s="114">
        <f>G153</f>
        <v>13400</v>
      </c>
      <c r="O153" s="113">
        <v>230000</v>
      </c>
      <c r="P153" s="116">
        <f>N153+O153</f>
        <v>243400</v>
      </c>
    </row>
    <row r="154" spans="1:16" ht="21">
      <c r="A154" s="151" t="s">
        <v>286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50"/>
      <c r="N154" s="114"/>
      <c r="O154" s="115"/>
      <c r="P154" s="116"/>
    </row>
    <row r="155" spans="1:16" ht="53.25" customHeight="1">
      <c r="A155" s="156" t="s">
        <v>360</v>
      </c>
      <c r="B155" s="54"/>
      <c r="C155" s="113">
        <v>0</v>
      </c>
      <c r="D155" s="113">
        <v>0</v>
      </c>
      <c r="E155" s="113">
        <v>0</v>
      </c>
      <c r="F155" s="113">
        <v>0</v>
      </c>
      <c r="G155" s="113">
        <f>SUM(B155:F155)</f>
        <v>0</v>
      </c>
      <c r="H155" s="113">
        <v>0</v>
      </c>
      <c r="I155" s="113">
        <v>0</v>
      </c>
      <c r="J155" s="113">
        <v>0</v>
      </c>
      <c r="K155" s="113">
        <v>0</v>
      </c>
      <c r="L155" s="113">
        <v>0</v>
      </c>
      <c r="M155" s="113">
        <v>0</v>
      </c>
      <c r="N155" s="114">
        <f>G155</f>
        <v>0</v>
      </c>
      <c r="O155" s="113">
        <v>0</v>
      </c>
      <c r="P155" s="116">
        <f aca="true" t="shared" si="12" ref="P155:P179">N155+O155</f>
        <v>0</v>
      </c>
    </row>
    <row r="156" spans="1:16" ht="53.25" customHeight="1">
      <c r="A156" s="156" t="s">
        <v>361</v>
      </c>
      <c r="B156" s="54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4"/>
      <c r="O156" s="113"/>
      <c r="P156" s="116"/>
    </row>
    <row r="157" spans="1:16" ht="53.25" customHeight="1">
      <c r="A157" s="156" t="s">
        <v>362</v>
      </c>
      <c r="B157" s="54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4"/>
      <c r="O157" s="113"/>
      <c r="P157" s="116"/>
    </row>
    <row r="158" spans="1:16" ht="38.25" customHeight="1">
      <c r="A158" s="156" t="s">
        <v>363</v>
      </c>
      <c r="B158" s="54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4"/>
      <c r="O158" s="113"/>
      <c r="P158" s="116"/>
    </row>
    <row r="159" spans="1:16" ht="38.25" customHeight="1">
      <c r="A159" s="156" t="s">
        <v>364</v>
      </c>
      <c r="B159" s="54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4"/>
      <c r="O159" s="113"/>
      <c r="P159" s="116"/>
    </row>
    <row r="160" spans="1:16" ht="38.25" customHeight="1">
      <c r="A160" s="156" t="s">
        <v>365</v>
      </c>
      <c r="B160" s="54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4"/>
      <c r="O160" s="113"/>
      <c r="P160" s="116"/>
    </row>
    <row r="161" spans="1:16" ht="38.25" customHeight="1">
      <c r="A161" s="156" t="s">
        <v>366</v>
      </c>
      <c r="B161" s="54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4"/>
      <c r="O161" s="113"/>
      <c r="P161" s="116"/>
    </row>
    <row r="162" spans="1:16" ht="25.5" customHeight="1">
      <c r="A162" s="151" t="s">
        <v>252</v>
      </c>
      <c r="B162" s="54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4"/>
      <c r="O162" s="113"/>
      <c r="P162" s="116"/>
    </row>
    <row r="163" spans="1:16" ht="42.75" customHeight="1">
      <c r="A163" s="156" t="s">
        <v>367</v>
      </c>
      <c r="B163" s="54">
        <v>20000</v>
      </c>
      <c r="C163" s="113">
        <v>0</v>
      </c>
      <c r="D163" s="113">
        <v>0</v>
      </c>
      <c r="E163" s="113">
        <v>0</v>
      </c>
      <c r="F163" s="113">
        <v>0</v>
      </c>
      <c r="G163" s="113">
        <f>SUM(B163:F163)</f>
        <v>20000</v>
      </c>
      <c r="H163" s="113">
        <v>0</v>
      </c>
      <c r="I163" s="113">
        <v>0</v>
      </c>
      <c r="J163" s="113">
        <v>0</v>
      </c>
      <c r="K163" s="113">
        <v>0</v>
      </c>
      <c r="L163" s="113">
        <v>0</v>
      </c>
      <c r="M163" s="113">
        <v>0</v>
      </c>
      <c r="N163" s="114">
        <f>G163</f>
        <v>20000</v>
      </c>
      <c r="O163" s="113">
        <v>0</v>
      </c>
      <c r="P163" s="116">
        <f>N163+O163</f>
        <v>20000</v>
      </c>
    </row>
    <row r="164" spans="1:16" ht="41.25" customHeight="1">
      <c r="A164" s="156" t="s">
        <v>368</v>
      </c>
      <c r="B164" s="54">
        <v>5000</v>
      </c>
      <c r="C164" s="113">
        <v>0</v>
      </c>
      <c r="D164" s="113">
        <v>0</v>
      </c>
      <c r="E164" s="113">
        <v>0</v>
      </c>
      <c r="F164" s="113">
        <v>0</v>
      </c>
      <c r="G164" s="113">
        <f>SUM(B164:F164)</f>
        <v>5000</v>
      </c>
      <c r="H164" s="113">
        <v>0</v>
      </c>
      <c r="I164" s="113">
        <v>0</v>
      </c>
      <c r="J164" s="113">
        <v>0</v>
      </c>
      <c r="K164" s="113">
        <v>0</v>
      </c>
      <c r="L164" s="113">
        <v>0</v>
      </c>
      <c r="M164" s="113">
        <v>0</v>
      </c>
      <c r="N164" s="114">
        <f>G164</f>
        <v>5000</v>
      </c>
      <c r="O164" s="113">
        <v>0</v>
      </c>
      <c r="P164" s="116">
        <f t="shared" si="12"/>
        <v>5000</v>
      </c>
    </row>
    <row r="165" spans="1:28" s="140" customFormat="1" ht="42.75" customHeight="1">
      <c r="A165" s="162" t="s">
        <v>369</v>
      </c>
      <c r="B165" s="181">
        <v>40000</v>
      </c>
      <c r="C165" s="132">
        <v>0</v>
      </c>
      <c r="D165" s="132">
        <v>0</v>
      </c>
      <c r="E165" s="132">
        <v>0</v>
      </c>
      <c r="F165" s="132">
        <v>0</v>
      </c>
      <c r="G165" s="132">
        <f>SUM(B165:F165)</f>
        <v>40000</v>
      </c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  <c r="N165" s="136">
        <f>G165</f>
        <v>40000</v>
      </c>
      <c r="O165" s="132">
        <v>0</v>
      </c>
      <c r="P165" s="138">
        <f t="shared" si="12"/>
        <v>40000</v>
      </c>
      <c r="Q165" s="139"/>
      <c r="R165" s="63"/>
      <c r="S165" s="63"/>
      <c r="T165" s="63"/>
      <c r="U165" s="63"/>
      <c r="V165" s="63"/>
      <c r="W165" s="63"/>
      <c r="X165" s="63"/>
      <c r="Y165" s="63"/>
      <c r="Z165" s="63"/>
      <c r="AA165" s="66"/>
      <c r="AB165" s="66"/>
    </row>
    <row r="166" spans="1:16" ht="48.75" customHeight="1">
      <c r="A166" s="156" t="s">
        <v>370</v>
      </c>
      <c r="B166" s="54">
        <v>10000</v>
      </c>
      <c r="C166" s="113">
        <v>0</v>
      </c>
      <c r="D166" s="113">
        <v>0</v>
      </c>
      <c r="E166" s="113">
        <v>0</v>
      </c>
      <c r="F166" s="113">
        <v>0</v>
      </c>
      <c r="G166" s="113">
        <f>SUM(B166:F166)</f>
        <v>10000</v>
      </c>
      <c r="H166" s="113">
        <v>0</v>
      </c>
      <c r="I166" s="113">
        <v>0</v>
      </c>
      <c r="J166" s="113">
        <v>0</v>
      </c>
      <c r="K166" s="113">
        <v>0</v>
      </c>
      <c r="L166" s="113">
        <v>0</v>
      </c>
      <c r="M166" s="113">
        <v>0</v>
      </c>
      <c r="N166" s="114">
        <f>G166</f>
        <v>10000</v>
      </c>
      <c r="O166" s="113">
        <v>0</v>
      </c>
      <c r="P166" s="116">
        <f t="shared" si="12"/>
        <v>10000</v>
      </c>
    </row>
    <row r="167" spans="1:16" ht="48.75" customHeight="1">
      <c r="A167" s="156" t="s">
        <v>371</v>
      </c>
      <c r="B167" s="54"/>
      <c r="C167" s="113">
        <v>10000</v>
      </c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4"/>
      <c r="O167" s="113"/>
      <c r="P167" s="116"/>
    </row>
    <row r="168" spans="1:16" ht="25.5" customHeight="1">
      <c r="A168" s="164" t="s">
        <v>247</v>
      </c>
      <c r="B168" s="54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4"/>
      <c r="O168" s="113"/>
      <c r="P168" s="116"/>
    </row>
    <row r="169" spans="1:16" ht="51.75" customHeight="1">
      <c r="A169" s="156" t="s">
        <v>372</v>
      </c>
      <c r="B169" s="113">
        <v>3000</v>
      </c>
      <c r="C169" s="113">
        <v>0</v>
      </c>
      <c r="D169" s="113">
        <v>0</v>
      </c>
      <c r="E169" s="113"/>
      <c r="F169" s="113">
        <v>0</v>
      </c>
      <c r="G169" s="113">
        <f>SUM(B169:F169)</f>
        <v>3000</v>
      </c>
      <c r="H169" s="113">
        <v>0</v>
      </c>
      <c r="I169" s="113">
        <v>0</v>
      </c>
      <c r="J169" s="113">
        <v>0</v>
      </c>
      <c r="K169" s="113">
        <v>0</v>
      </c>
      <c r="L169" s="113">
        <v>0</v>
      </c>
      <c r="M169" s="113">
        <v>0</v>
      </c>
      <c r="N169" s="114">
        <f>G169</f>
        <v>3000</v>
      </c>
      <c r="O169" s="113">
        <v>0</v>
      </c>
      <c r="P169" s="116">
        <f t="shared" si="12"/>
        <v>3000</v>
      </c>
    </row>
    <row r="170" spans="1:16" ht="51.75" customHeight="1">
      <c r="A170" s="156" t="s">
        <v>373</v>
      </c>
      <c r="B170" s="54"/>
      <c r="C170" s="113">
        <v>0</v>
      </c>
      <c r="D170" s="113">
        <v>0</v>
      </c>
      <c r="E170" s="113">
        <v>0</v>
      </c>
      <c r="F170" s="113">
        <v>0</v>
      </c>
      <c r="G170" s="113">
        <f>SUM(B170:F170)</f>
        <v>0</v>
      </c>
      <c r="H170" s="113">
        <v>0</v>
      </c>
      <c r="I170" s="113">
        <v>0</v>
      </c>
      <c r="J170" s="113">
        <v>0</v>
      </c>
      <c r="K170" s="113">
        <v>0</v>
      </c>
      <c r="L170" s="113">
        <v>0</v>
      </c>
      <c r="M170" s="113">
        <v>0</v>
      </c>
      <c r="N170" s="114">
        <f>G170</f>
        <v>0</v>
      </c>
      <c r="O170" s="113">
        <v>5000</v>
      </c>
      <c r="P170" s="116">
        <f t="shared" si="12"/>
        <v>5000</v>
      </c>
    </row>
    <row r="171" spans="1:16" ht="21">
      <c r="A171" s="151" t="s">
        <v>263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50"/>
      <c r="N171" s="114"/>
      <c r="O171" s="115"/>
      <c r="P171" s="116"/>
    </row>
    <row r="172" spans="1:16" ht="21">
      <c r="A172" s="151" t="s">
        <v>293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50"/>
      <c r="N172" s="114"/>
      <c r="O172" s="115"/>
      <c r="P172" s="116"/>
    </row>
    <row r="173" spans="1:16" ht="49.5" customHeight="1">
      <c r="A173" s="156" t="s">
        <v>374</v>
      </c>
      <c r="B173" s="54"/>
      <c r="C173" s="113">
        <v>10000</v>
      </c>
      <c r="D173" s="113">
        <v>0</v>
      </c>
      <c r="E173" s="113">
        <v>0</v>
      </c>
      <c r="F173" s="113">
        <v>0</v>
      </c>
      <c r="G173" s="113">
        <f>SUM(B173:F173)</f>
        <v>10000</v>
      </c>
      <c r="H173" s="113">
        <v>0</v>
      </c>
      <c r="I173" s="113">
        <v>0</v>
      </c>
      <c r="J173" s="113">
        <v>0</v>
      </c>
      <c r="K173" s="113">
        <v>0</v>
      </c>
      <c r="L173" s="113">
        <v>0</v>
      </c>
      <c r="M173" s="113">
        <v>0</v>
      </c>
      <c r="N173" s="114">
        <f>G173</f>
        <v>10000</v>
      </c>
      <c r="O173" s="115">
        <v>0</v>
      </c>
      <c r="P173" s="116">
        <f t="shared" si="12"/>
        <v>10000</v>
      </c>
    </row>
    <row r="174" spans="1:16" ht="45.75" customHeight="1">
      <c r="A174" s="165" t="s">
        <v>375</v>
      </c>
      <c r="B174" s="54"/>
      <c r="C174" s="113">
        <v>3000</v>
      </c>
      <c r="D174" s="113">
        <v>0</v>
      </c>
      <c r="E174" s="113">
        <v>0</v>
      </c>
      <c r="F174" s="113">
        <v>0</v>
      </c>
      <c r="G174" s="113">
        <f>SUM(B174:F174)</f>
        <v>3000</v>
      </c>
      <c r="H174" s="113">
        <v>0</v>
      </c>
      <c r="I174" s="113">
        <v>0</v>
      </c>
      <c r="J174" s="113">
        <v>0</v>
      </c>
      <c r="K174" s="113">
        <v>0</v>
      </c>
      <c r="L174" s="113">
        <v>0</v>
      </c>
      <c r="M174" s="113">
        <v>0</v>
      </c>
      <c r="N174" s="114">
        <f>SUM(G174:M174)</f>
        <v>3000</v>
      </c>
      <c r="O174" s="113">
        <v>0</v>
      </c>
      <c r="P174" s="116">
        <f t="shared" si="12"/>
        <v>3000</v>
      </c>
    </row>
    <row r="175" spans="1:16" ht="48.75" customHeight="1">
      <c r="A175" s="165" t="s">
        <v>376</v>
      </c>
      <c r="B175" s="54"/>
      <c r="C175" s="113">
        <v>3000</v>
      </c>
      <c r="D175" s="113">
        <v>0</v>
      </c>
      <c r="E175" s="113">
        <v>0</v>
      </c>
      <c r="F175" s="113">
        <v>0</v>
      </c>
      <c r="G175" s="113">
        <f>B175+C175+D175+E175+F175</f>
        <v>3000</v>
      </c>
      <c r="H175" s="113">
        <v>0</v>
      </c>
      <c r="I175" s="113">
        <v>0</v>
      </c>
      <c r="J175" s="113">
        <v>0</v>
      </c>
      <c r="K175" s="113">
        <v>0</v>
      </c>
      <c r="L175" s="113">
        <v>0</v>
      </c>
      <c r="M175" s="113">
        <v>0</v>
      </c>
      <c r="N175" s="114">
        <f>G175</f>
        <v>3000</v>
      </c>
      <c r="O175" s="113">
        <v>0</v>
      </c>
      <c r="P175" s="116">
        <f t="shared" si="12"/>
        <v>3000</v>
      </c>
    </row>
    <row r="176" spans="1:28" s="140" customFormat="1" ht="25.5" customHeight="1">
      <c r="A176" s="164" t="s">
        <v>280</v>
      </c>
      <c r="B176" s="64"/>
      <c r="C176" s="113">
        <v>1000</v>
      </c>
      <c r="D176" s="113"/>
      <c r="E176" s="113"/>
      <c r="F176" s="113"/>
      <c r="G176" s="113">
        <f>B176+C176+D176+E176+F176</f>
        <v>1000</v>
      </c>
      <c r="H176" s="113"/>
      <c r="I176" s="113"/>
      <c r="J176" s="113"/>
      <c r="K176" s="113"/>
      <c r="L176" s="113"/>
      <c r="M176" s="150"/>
      <c r="N176" s="114">
        <f>G176</f>
        <v>1000</v>
      </c>
      <c r="O176" s="113"/>
      <c r="P176" s="116">
        <f t="shared" si="12"/>
        <v>1000</v>
      </c>
      <c r="Q176" s="139"/>
      <c r="R176" s="63"/>
      <c r="S176" s="63"/>
      <c r="T176" s="63"/>
      <c r="U176" s="63"/>
      <c r="V176" s="63"/>
      <c r="W176" s="63"/>
      <c r="X176" s="63"/>
      <c r="Y176" s="63"/>
      <c r="Z176" s="63"/>
      <c r="AA176" s="66"/>
      <c r="AB176" s="66"/>
    </row>
    <row r="177" spans="1:26" s="66" customFormat="1" ht="43.5" customHeight="1">
      <c r="A177" s="156" t="s">
        <v>377</v>
      </c>
      <c r="B177" s="113">
        <v>0</v>
      </c>
      <c r="C177" s="113">
        <v>25000</v>
      </c>
      <c r="D177" s="113">
        <v>0</v>
      </c>
      <c r="E177" s="113">
        <v>0</v>
      </c>
      <c r="F177" s="113">
        <v>0</v>
      </c>
      <c r="G177" s="113">
        <f>B177+C177+D177+E177+F177</f>
        <v>25000</v>
      </c>
      <c r="H177" s="113">
        <v>0</v>
      </c>
      <c r="I177" s="113">
        <v>0</v>
      </c>
      <c r="J177" s="113">
        <v>0</v>
      </c>
      <c r="K177" s="113">
        <v>0</v>
      </c>
      <c r="L177" s="113">
        <v>0</v>
      </c>
      <c r="M177" s="113">
        <v>0</v>
      </c>
      <c r="N177" s="114">
        <f>G177</f>
        <v>25000</v>
      </c>
      <c r="O177" s="64">
        <v>0</v>
      </c>
      <c r="P177" s="116">
        <f t="shared" si="12"/>
        <v>25000</v>
      </c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spans="1:16" ht="21">
      <c r="A178" s="151" t="s">
        <v>283</v>
      </c>
      <c r="B178" s="54"/>
      <c r="C178" s="113"/>
      <c r="D178" s="113"/>
      <c r="E178" s="113"/>
      <c r="F178" s="113"/>
      <c r="G178" s="113">
        <f>B178+C178+D178+E178+F178</f>
        <v>0</v>
      </c>
      <c r="H178" s="113"/>
      <c r="I178" s="113"/>
      <c r="J178" s="113"/>
      <c r="K178" s="113"/>
      <c r="L178" s="113"/>
      <c r="M178" s="150"/>
      <c r="N178" s="114">
        <f>G178</f>
        <v>0</v>
      </c>
      <c r="O178" s="115"/>
      <c r="P178" s="116">
        <f t="shared" si="12"/>
        <v>0</v>
      </c>
    </row>
    <row r="179" spans="1:26" s="66" customFormat="1" ht="45.75" customHeight="1">
      <c r="A179" s="171" t="s">
        <v>378</v>
      </c>
      <c r="B179" s="113">
        <v>0</v>
      </c>
      <c r="C179" s="113">
        <v>1000</v>
      </c>
      <c r="D179" s="113">
        <v>0</v>
      </c>
      <c r="E179" s="113">
        <v>0</v>
      </c>
      <c r="F179" s="113">
        <v>0</v>
      </c>
      <c r="G179" s="113">
        <f>B179+C179+D179+E179+F179</f>
        <v>1000</v>
      </c>
      <c r="H179" s="113">
        <v>0</v>
      </c>
      <c r="I179" s="113">
        <v>0</v>
      </c>
      <c r="J179" s="113">
        <v>0</v>
      </c>
      <c r="K179" s="113">
        <v>0</v>
      </c>
      <c r="L179" s="113">
        <v>0</v>
      </c>
      <c r="M179" s="113">
        <v>0</v>
      </c>
      <c r="N179" s="114">
        <f>G179</f>
        <v>1000</v>
      </c>
      <c r="O179" s="113"/>
      <c r="P179" s="116">
        <f t="shared" si="12"/>
        <v>1000</v>
      </c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spans="1:26" s="66" customFormat="1" ht="45.75" customHeight="1">
      <c r="A180" s="156" t="s">
        <v>380</v>
      </c>
      <c r="B180" s="64"/>
      <c r="C180" s="113"/>
      <c r="D180" s="113"/>
      <c r="E180" s="113"/>
      <c r="F180" s="113"/>
      <c r="G180" s="113"/>
      <c r="H180" s="113"/>
      <c r="I180" s="64"/>
      <c r="J180" s="142"/>
      <c r="K180" s="142"/>
      <c r="L180" s="142"/>
      <c r="M180" s="142"/>
      <c r="N180" s="113"/>
      <c r="O180" s="113"/>
      <c r="P180" s="116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spans="1:28" s="140" customFormat="1" ht="45.75" customHeight="1">
      <c r="A181" s="162" t="s">
        <v>381</v>
      </c>
      <c r="B181" s="181"/>
      <c r="C181" s="132"/>
      <c r="D181" s="132"/>
      <c r="E181" s="132"/>
      <c r="F181" s="132"/>
      <c r="G181" s="132"/>
      <c r="H181" s="132"/>
      <c r="I181" s="181"/>
      <c r="J181" s="144"/>
      <c r="K181" s="144"/>
      <c r="L181" s="144"/>
      <c r="M181" s="144"/>
      <c r="N181" s="132"/>
      <c r="O181" s="132"/>
      <c r="P181" s="138"/>
      <c r="Q181" s="139"/>
      <c r="R181" s="63"/>
      <c r="S181" s="63"/>
      <c r="T181" s="63"/>
      <c r="U181" s="63"/>
      <c r="V181" s="63"/>
      <c r="W181" s="63"/>
      <c r="X181" s="63"/>
      <c r="Y181" s="63"/>
      <c r="Z181" s="63"/>
      <c r="AA181" s="66"/>
      <c r="AB181" s="66"/>
    </row>
    <row r="182" spans="1:16" ht="24.75" customHeight="1">
      <c r="A182" s="151" t="s">
        <v>279</v>
      </c>
      <c r="B182" s="54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50"/>
      <c r="N182" s="114"/>
      <c r="O182" s="115"/>
      <c r="P182" s="116"/>
    </row>
    <row r="183" spans="1:16" ht="44.25" customHeight="1">
      <c r="A183" s="165" t="s">
        <v>382</v>
      </c>
      <c r="B183" s="54">
        <v>5000</v>
      </c>
      <c r="C183" s="113">
        <v>0</v>
      </c>
      <c r="D183" s="113">
        <v>0</v>
      </c>
      <c r="E183" s="113">
        <v>0</v>
      </c>
      <c r="F183" s="113">
        <v>0</v>
      </c>
      <c r="G183" s="113">
        <f>B183+C183+D183+E183+F183</f>
        <v>5000</v>
      </c>
      <c r="H183" s="113">
        <v>0</v>
      </c>
      <c r="I183" s="113">
        <v>0</v>
      </c>
      <c r="J183" s="113">
        <v>0</v>
      </c>
      <c r="K183" s="113">
        <v>0</v>
      </c>
      <c r="L183" s="113">
        <v>0</v>
      </c>
      <c r="M183" s="113">
        <v>0</v>
      </c>
      <c r="N183" s="114">
        <f>G183</f>
        <v>5000</v>
      </c>
      <c r="O183" s="115">
        <v>0</v>
      </c>
      <c r="P183" s="116">
        <f>N183</f>
        <v>5000</v>
      </c>
    </row>
    <row r="184" spans="1:16" ht="48.75" customHeight="1">
      <c r="A184" s="165" t="s">
        <v>383</v>
      </c>
      <c r="B184" s="54">
        <v>2000</v>
      </c>
      <c r="C184" s="113">
        <v>0</v>
      </c>
      <c r="D184" s="113">
        <v>0</v>
      </c>
      <c r="E184" s="113">
        <v>0</v>
      </c>
      <c r="F184" s="113">
        <v>0</v>
      </c>
      <c r="G184" s="113">
        <f>B184+C184+D184+E184+F184</f>
        <v>2000</v>
      </c>
      <c r="H184" s="113">
        <v>0</v>
      </c>
      <c r="I184" s="113">
        <v>0</v>
      </c>
      <c r="J184" s="113">
        <v>0</v>
      </c>
      <c r="K184" s="113">
        <v>0</v>
      </c>
      <c r="L184" s="113">
        <v>0</v>
      </c>
      <c r="M184" s="113">
        <v>0</v>
      </c>
      <c r="N184" s="114">
        <f>G184</f>
        <v>2000</v>
      </c>
      <c r="O184" s="113">
        <v>0</v>
      </c>
      <c r="P184" s="116">
        <f>N184</f>
        <v>2000</v>
      </c>
    </row>
    <row r="185" spans="1:28" s="140" customFormat="1" ht="25.5" customHeight="1">
      <c r="A185" s="165" t="s">
        <v>384</v>
      </c>
      <c r="B185" s="64">
        <v>2000</v>
      </c>
      <c r="C185" s="113">
        <v>0</v>
      </c>
      <c r="D185" s="113">
        <v>0</v>
      </c>
      <c r="E185" s="113">
        <v>0</v>
      </c>
      <c r="F185" s="113">
        <v>0</v>
      </c>
      <c r="G185" s="113">
        <f>B185+C185+D185+E185+F185</f>
        <v>2000</v>
      </c>
      <c r="H185" s="113">
        <v>0</v>
      </c>
      <c r="I185" s="113">
        <v>0</v>
      </c>
      <c r="J185" s="113">
        <v>0</v>
      </c>
      <c r="K185" s="113">
        <v>0</v>
      </c>
      <c r="L185" s="113">
        <v>0</v>
      </c>
      <c r="M185" s="113">
        <v>0</v>
      </c>
      <c r="N185" s="114">
        <f>G185</f>
        <v>2000</v>
      </c>
      <c r="O185" s="113">
        <v>0</v>
      </c>
      <c r="P185" s="116">
        <f>N185</f>
        <v>2000</v>
      </c>
      <c r="Q185" s="139"/>
      <c r="R185" s="63"/>
      <c r="S185" s="63"/>
      <c r="T185" s="63"/>
      <c r="U185" s="63"/>
      <c r="V185" s="63"/>
      <c r="W185" s="63"/>
      <c r="X185" s="63"/>
      <c r="Y185" s="63"/>
      <c r="Z185" s="63"/>
      <c r="AA185" s="66"/>
      <c r="AB185" s="66"/>
    </row>
    <row r="186" spans="1:16" ht="22.5" customHeight="1">
      <c r="A186" s="151" t="s">
        <v>281</v>
      </c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50"/>
      <c r="N186" s="114"/>
      <c r="O186" s="115"/>
      <c r="P186" s="116"/>
    </row>
    <row r="187" spans="1:16" ht="44.25" customHeight="1">
      <c r="A187" s="156" t="s">
        <v>385</v>
      </c>
      <c r="B187" s="54">
        <v>0</v>
      </c>
      <c r="C187" s="113">
        <v>0</v>
      </c>
      <c r="D187" s="113">
        <v>0</v>
      </c>
      <c r="E187" s="113">
        <v>0</v>
      </c>
      <c r="F187" s="113">
        <v>0</v>
      </c>
      <c r="G187" s="113">
        <v>0</v>
      </c>
      <c r="H187" s="113">
        <v>0</v>
      </c>
      <c r="I187" s="113">
        <v>0</v>
      </c>
      <c r="J187" s="113">
        <v>0</v>
      </c>
      <c r="K187" s="113">
        <v>0</v>
      </c>
      <c r="L187" s="113">
        <v>0</v>
      </c>
      <c r="M187" s="113">
        <v>0</v>
      </c>
      <c r="N187" s="113">
        <v>0</v>
      </c>
      <c r="O187" s="113">
        <v>0</v>
      </c>
      <c r="P187" s="116">
        <v>0</v>
      </c>
    </row>
    <row r="188" spans="1:16" ht="44.25" customHeight="1">
      <c r="A188" s="156" t="s">
        <v>389</v>
      </c>
      <c r="B188" s="54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6"/>
    </row>
    <row r="189" spans="1:16" ht="33" customHeight="1">
      <c r="A189" s="151"/>
      <c r="B189" s="54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6"/>
    </row>
    <row r="190" spans="1:26" ht="42">
      <c r="A190" s="120" t="s">
        <v>390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10"/>
      <c r="O190" s="146">
        <v>500000</v>
      </c>
      <c r="P190" s="111">
        <f>P9+P19+P26</f>
        <v>6738650</v>
      </c>
      <c r="Q190" s="60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30" customHeight="1">
      <c r="A191" s="218" t="s">
        <v>253</v>
      </c>
      <c r="B191" s="218"/>
      <c r="Q191" s="60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16" s="66" customFormat="1" ht="21">
      <c r="A192" s="62"/>
      <c r="B192" s="63"/>
      <c r="C192" s="63"/>
      <c r="D192" s="63"/>
      <c r="E192" s="63"/>
      <c r="F192" s="63"/>
      <c r="G192" s="64"/>
      <c r="H192" s="63"/>
      <c r="I192" s="63"/>
      <c r="J192" s="63"/>
      <c r="K192" s="63"/>
      <c r="L192" s="63"/>
      <c r="M192" s="63"/>
      <c r="N192" s="166"/>
      <c r="O192" s="63"/>
      <c r="P192" s="65"/>
    </row>
    <row r="193" spans="1:16" s="66" customFormat="1" ht="21">
      <c r="A193" s="62"/>
      <c r="N193" s="67"/>
      <c r="P193" s="67"/>
    </row>
    <row r="194" spans="1:16" s="66" customFormat="1" ht="21">
      <c r="A194" s="62"/>
      <c r="N194" s="67"/>
      <c r="P194" s="67"/>
    </row>
    <row r="195" spans="1:16" s="66" customFormat="1" ht="21">
      <c r="A195" s="62"/>
      <c r="N195" s="67"/>
      <c r="P195" s="67"/>
    </row>
    <row r="196" spans="1:16" s="66" customFormat="1" ht="21">
      <c r="A196" s="62"/>
      <c r="N196" s="67"/>
      <c r="P196" s="67"/>
    </row>
    <row r="197" spans="1:16" s="66" customFormat="1" ht="21">
      <c r="A197" s="62"/>
      <c r="N197" s="67"/>
      <c r="P197" s="67"/>
    </row>
    <row r="198" spans="1:16" s="66" customFormat="1" ht="21">
      <c r="A198" s="62"/>
      <c r="N198" s="67"/>
      <c r="P198" s="67"/>
    </row>
    <row r="199" spans="1:16" s="66" customFormat="1" ht="21">
      <c r="A199" s="62"/>
      <c r="N199" s="67"/>
      <c r="P199" s="67"/>
    </row>
    <row r="200" spans="1:16" s="66" customFormat="1" ht="21">
      <c r="A200" s="62"/>
      <c r="N200" s="67"/>
      <c r="P200" s="67"/>
    </row>
    <row r="201" spans="1:16" s="66" customFormat="1" ht="21">
      <c r="A201" s="62"/>
      <c r="N201" s="67"/>
      <c r="P201" s="67"/>
    </row>
    <row r="202" spans="1:16" s="66" customFormat="1" ht="21">
      <c r="A202" s="62"/>
      <c r="N202" s="67"/>
      <c r="P202" s="67"/>
    </row>
    <row r="203" spans="1:16" s="66" customFormat="1" ht="21">
      <c r="A203" s="62"/>
      <c r="N203" s="67"/>
      <c r="P203" s="67"/>
    </row>
    <row r="204" spans="1:16" s="66" customFormat="1" ht="21">
      <c r="A204" s="62"/>
      <c r="N204" s="67"/>
      <c r="P204" s="67"/>
    </row>
    <row r="205" spans="1:16" s="66" customFormat="1" ht="21">
      <c r="A205" s="62"/>
      <c r="N205" s="67"/>
      <c r="P205" s="67"/>
    </row>
    <row r="206" spans="1:16" s="66" customFormat="1" ht="21">
      <c r="A206" s="62"/>
      <c r="N206" s="67"/>
      <c r="P206" s="67"/>
    </row>
    <row r="207" spans="1:16" s="66" customFormat="1" ht="21">
      <c r="A207" s="62"/>
      <c r="N207" s="67"/>
      <c r="P207" s="67"/>
    </row>
    <row r="208" spans="1:16" s="66" customFormat="1" ht="21">
      <c r="A208" s="62"/>
      <c r="N208" s="67"/>
      <c r="P208" s="67"/>
    </row>
    <row r="209" spans="1:16" s="66" customFormat="1" ht="21">
      <c r="A209" s="62"/>
      <c r="N209" s="67"/>
      <c r="P209" s="67"/>
    </row>
    <row r="210" spans="1:16" s="66" customFormat="1" ht="21">
      <c r="A210" s="62"/>
      <c r="N210" s="67"/>
      <c r="P210" s="67"/>
    </row>
    <row r="211" spans="1:16" s="66" customFormat="1" ht="21">
      <c r="A211" s="62"/>
      <c r="N211" s="67"/>
      <c r="P211" s="67"/>
    </row>
    <row r="212" spans="1:16" s="66" customFormat="1" ht="21">
      <c r="A212" s="62"/>
      <c r="N212" s="67"/>
      <c r="P212" s="67"/>
    </row>
    <row r="213" spans="1:16" s="66" customFormat="1" ht="21">
      <c r="A213" s="62"/>
      <c r="N213" s="67"/>
      <c r="P213" s="67"/>
    </row>
    <row r="214" spans="1:16" s="66" customFormat="1" ht="21">
      <c r="A214" s="62"/>
      <c r="N214" s="67"/>
      <c r="P214" s="67"/>
    </row>
    <row r="215" spans="1:16" s="66" customFormat="1" ht="21">
      <c r="A215" s="62"/>
      <c r="N215" s="67"/>
      <c r="P215" s="67"/>
    </row>
    <row r="216" spans="1:16" s="66" customFormat="1" ht="21">
      <c r="A216" s="62"/>
      <c r="N216" s="67"/>
      <c r="P216" s="67"/>
    </row>
    <row r="217" spans="1:16" s="66" customFormat="1" ht="21">
      <c r="A217" s="62"/>
      <c r="N217" s="67"/>
      <c r="P217" s="67"/>
    </row>
    <row r="218" spans="1:16" s="66" customFormat="1" ht="21">
      <c r="A218" s="62"/>
      <c r="N218" s="67"/>
      <c r="P218" s="67"/>
    </row>
    <row r="219" spans="1:16" s="66" customFormat="1" ht="21">
      <c r="A219" s="62"/>
      <c r="N219" s="67"/>
      <c r="P219" s="67"/>
    </row>
    <row r="220" spans="1:26" ht="21">
      <c r="A220" s="57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1"/>
      <c r="O220" s="60"/>
      <c r="P220" s="61"/>
      <c r="Q220" s="60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21">
      <c r="A221" s="57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1"/>
      <c r="O221" s="60"/>
      <c r="P221" s="61"/>
      <c r="Q221" s="60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21">
      <c r="A222" s="57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1"/>
      <c r="O222" s="60"/>
      <c r="P222" s="61"/>
      <c r="Q222" s="60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21">
      <c r="A223" s="57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1"/>
      <c r="O223" s="60"/>
      <c r="P223" s="61"/>
      <c r="Q223" s="60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21">
      <c r="A224" s="57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1"/>
      <c r="O224" s="60"/>
      <c r="P224" s="61"/>
      <c r="Q224" s="60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21">
      <c r="A225" s="57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1"/>
      <c r="O225" s="60"/>
      <c r="P225" s="61"/>
      <c r="Q225" s="60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21">
      <c r="A226" s="57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1"/>
      <c r="O226" s="60"/>
      <c r="P226" s="61"/>
      <c r="Q226" s="60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21">
      <c r="A227" s="57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1"/>
      <c r="O227" s="60"/>
      <c r="P227" s="61"/>
      <c r="Q227" s="60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21">
      <c r="A228" s="57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1"/>
      <c r="O228" s="60"/>
      <c r="P228" s="61"/>
      <c r="Q228" s="60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21">
      <c r="A229" s="57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1"/>
      <c r="O229" s="60"/>
      <c r="P229" s="61"/>
      <c r="Q229" s="60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21">
      <c r="A230" s="57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1"/>
      <c r="O230" s="60"/>
      <c r="P230" s="61"/>
      <c r="Q230" s="60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21">
      <c r="A231" s="57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1"/>
      <c r="O231" s="60"/>
      <c r="P231" s="61"/>
      <c r="Q231" s="60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21">
      <c r="A232" s="57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1"/>
      <c r="O232" s="60"/>
      <c r="P232" s="61"/>
      <c r="Q232" s="60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21">
      <c r="A233" s="57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1"/>
      <c r="O233" s="60"/>
      <c r="P233" s="61"/>
      <c r="Q233" s="60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21">
      <c r="A234" s="57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1"/>
      <c r="O234" s="60"/>
      <c r="P234" s="61"/>
      <c r="Q234" s="60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21">
      <c r="A235" s="57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1"/>
      <c r="O235" s="60"/>
      <c r="P235" s="61"/>
      <c r="Q235" s="60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21">
      <c r="A236" s="57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1"/>
      <c r="O236" s="60"/>
      <c r="P236" s="61"/>
      <c r="Q236" s="60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21">
      <c r="A237" s="57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1"/>
      <c r="O237" s="60"/>
      <c r="P237" s="61"/>
      <c r="Q237" s="60"/>
      <c r="R237" s="66"/>
      <c r="S237" s="66"/>
      <c r="T237" s="66"/>
      <c r="U237" s="66"/>
      <c r="V237" s="66"/>
      <c r="W237" s="66"/>
      <c r="X237" s="66"/>
      <c r="Y237" s="66"/>
      <c r="Z237" s="66"/>
    </row>
  </sheetData>
  <sheetProtection/>
  <mergeCells count="8">
    <mergeCell ref="A191:B191"/>
    <mergeCell ref="A2:P2"/>
    <mergeCell ref="A3:P3"/>
    <mergeCell ref="B6:G6"/>
    <mergeCell ref="H6:N6"/>
    <mergeCell ref="A5:O5"/>
    <mergeCell ref="A6:A7"/>
    <mergeCell ref="P5:P7"/>
  </mergeCells>
  <printOptions/>
  <pageMargins left="0.3937007874015748" right="0.1968503937007874" top="0.7874015748031497" bottom="0.1968503937007874" header="0.1968503937007874" footer="0.1968503937007874"/>
  <pageSetup firstPageNumber="22" useFirstPageNumber="1" horizontalDpi="300" verticalDpi="300" orientation="landscape" paperSize="9" scale="63" r:id="rId2"/>
  <headerFooter alignWithMargins="0">
    <oddHeader>&amp;R&amp;P</oddHeader>
  </headerFooter>
  <rowBreaks count="10" manualBreakCount="10">
    <brk id="25" max="255" man="1"/>
    <brk id="50" max="255" man="1"/>
    <brk id="68" max="15" man="1"/>
    <brk id="88" max="15" man="1"/>
    <brk id="101" max="15" man="1"/>
    <brk id="118" max="15" man="1"/>
    <brk id="134" max="15" man="1"/>
    <brk id="151" max="15" man="1"/>
    <brk id="165" max="15" man="1"/>
    <brk id="181" max="25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VECPR</dc:creator>
  <cp:keywords/>
  <dc:description/>
  <cp:lastModifiedBy>User</cp:lastModifiedBy>
  <cp:lastPrinted>2018-11-06T17:48:47Z</cp:lastPrinted>
  <dcterms:created xsi:type="dcterms:W3CDTF">2014-09-01T01:14:13Z</dcterms:created>
  <dcterms:modified xsi:type="dcterms:W3CDTF">2018-11-30T08:16:37Z</dcterms:modified>
  <cp:category/>
  <cp:version/>
  <cp:contentType/>
  <cp:contentStatus/>
</cp:coreProperties>
</file>